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G:\G-DAE\SERVICE\16 EDT\STARTER\AAP STARTER\AAP STARTER 2023-2025\"/>
    </mc:Choice>
  </mc:AlternateContent>
  <bookViews>
    <workbookView xWindow="0" yWindow="0" windowWidth="17916" windowHeight="7320" tabRatio="738" activeTab="5"/>
  </bookViews>
  <sheets>
    <sheet name="(1) Opérateur" sheetId="11" r:id="rId1"/>
    <sheet name="(2) Fonct dir" sheetId="3" r:id="rId2"/>
    <sheet name="(3) Fonct indir" sheetId="5" r:id="rId3"/>
    <sheet name="(4) Fonct RH dir" sheetId="4" r:id="rId4"/>
    <sheet name="(5) Fonct Nature" sheetId="13" r:id="rId5"/>
    <sheet name="(6) Fonct TOTAL" sheetId="9" r:id="rId6"/>
    <sheet name="(7) Service instructeur" sheetId="12" r:id="rId7"/>
    <sheet name="Listes" sheetId="16" state="hidden" r:id="rId8"/>
  </sheets>
  <externalReferences>
    <externalReference r:id="rId9"/>
  </externalReferences>
  <definedNames>
    <definedName name="_xlnm.Print_Area" localSheetId="0">'(1) Opérateur'!$A:$J</definedName>
    <definedName name="_xlnm.Print_Area" localSheetId="1">'(2) Fonct dir'!$A$1:$H$52</definedName>
    <definedName name="_xlnm.Print_Area" localSheetId="2">'(3) Fonct indir'!$A$1:$L$34</definedName>
    <definedName name="_xlnm.Print_Area" localSheetId="3">'(4) Fonct RH dir'!$A$1:$N$36</definedName>
    <definedName name="_xlnm.Print_Area" localSheetId="6">'(7) Service instructeur'!$A$1:$E$70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4" l="1"/>
  <c r="G33" i="5" l="1"/>
  <c r="G32" i="5"/>
  <c r="G31" i="5"/>
  <c r="G30" i="5"/>
  <c r="G29" i="5"/>
  <c r="G28" i="5"/>
  <c r="G27" i="5"/>
  <c r="G26" i="5"/>
  <c r="G25" i="5"/>
  <c r="G24" i="5"/>
  <c r="G23" i="5"/>
  <c r="G22" i="5"/>
  <c r="G21" i="5"/>
  <c r="G20" i="5"/>
  <c r="E46" i="9" l="1"/>
  <c r="C13" i="12" l="1"/>
  <c r="C12" i="12"/>
  <c r="C11" i="12"/>
  <c r="C10" i="12"/>
  <c r="C9" i="12"/>
  <c r="H23" i="5" l="1"/>
  <c r="H24" i="5"/>
  <c r="H25" i="5"/>
  <c r="H26" i="5"/>
  <c r="H27" i="5"/>
  <c r="H28" i="5"/>
  <c r="H29" i="5"/>
  <c r="H30" i="5"/>
  <c r="H31" i="5"/>
  <c r="H32" i="5"/>
  <c r="H33" i="5"/>
  <c r="H20" i="5"/>
  <c r="B26" i="12" l="1"/>
  <c r="B27" i="12"/>
  <c r="B28" i="12"/>
  <c r="B29" i="12"/>
  <c r="B30" i="12"/>
  <c r="B31" i="12"/>
  <c r="B32" i="12"/>
  <c r="B33" i="12"/>
  <c r="B34" i="12"/>
  <c r="B35" i="12"/>
  <c r="B36" i="12"/>
  <c r="B37" i="12"/>
  <c r="B38" i="12"/>
  <c r="B39" i="12"/>
  <c r="B40" i="12"/>
  <c r="B41" i="12"/>
  <c r="B42" i="12"/>
  <c r="B43" i="12"/>
  <c r="B44" i="12"/>
  <c r="B45" i="12"/>
  <c r="B46" i="12"/>
  <c r="B47" i="12"/>
  <c r="B25" i="12"/>
  <c r="D45" i="12" l="1"/>
  <c r="D25" i="12"/>
  <c r="D41" i="12" l="1"/>
  <c r="D37" i="12"/>
  <c r="D33" i="12"/>
  <c r="D31" i="12"/>
  <c r="D29" i="12"/>
  <c r="D26" i="12"/>
  <c r="D25" i="13" l="1"/>
  <c r="C25" i="13"/>
  <c r="E24" i="13"/>
  <c r="E23" i="13"/>
  <c r="E22" i="13"/>
  <c r="E21" i="13"/>
  <c r="E20" i="13"/>
  <c r="E19" i="13"/>
  <c r="E18" i="13"/>
  <c r="E17" i="13"/>
  <c r="E16" i="13"/>
  <c r="E15" i="13"/>
  <c r="E14" i="13"/>
  <c r="E13" i="13"/>
  <c r="E12" i="13"/>
  <c r="E11" i="13"/>
  <c r="E25" i="13" l="1"/>
  <c r="C17" i="12" s="1"/>
  <c r="E70" i="12"/>
  <c r="B70" i="12"/>
  <c r="C70" i="12" l="1"/>
  <c r="E14" i="9" l="1"/>
  <c r="E17" i="9" s="1"/>
  <c r="C14" i="9"/>
  <c r="C17" i="9" s="1"/>
  <c r="D14" i="9"/>
  <c r="D17" i="9" s="1"/>
  <c r="E19" i="9" l="1"/>
  <c r="B12" i="9"/>
  <c r="B11" i="9"/>
  <c r="B10" i="9"/>
  <c r="B8" i="9"/>
  <c r="E42" i="9"/>
  <c r="E38" i="9"/>
  <c r="E34" i="9"/>
  <c r="E32" i="9"/>
  <c r="E30" i="9"/>
  <c r="E27" i="9"/>
  <c r="E26" i="9"/>
  <c r="F18" i="9"/>
  <c r="D19" i="9"/>
  <c r="C19" i="9"/>
  <c r="F16" i="9"/>
  <c r="J34" i="5"/>
  <c r="K33" i="5"/>
  <c r="K32" i="5"/>
  <c r="K31" i="5"/>
  <c r="K30" i="5"/>
  <c r="K29" i="5"/>
  <c r="K28" i="5"/>
  <c r="K27" i="5"/>
  <c r="K26" i="5"/>
  <c r="K25" i="5"/>
  <c r="K24" i="5"/>
  <c r="K23" i="5"/>
  <c r="H22" i="5"/>
  <c r="K22" i="5" s="1"/>
  <c r="H21" i="5"/>
  <c r="K21" i="5" s="1"/>
  <c r="G15" i="5"/>
  <c r="H15" i="5" s="1"/>
  <c r="F12" i="9" l="1"/>
  <c r="F9" i="9"/>
  <c r="F11" i="9"/>
  <c r="F8" i="9"/>
  <c r="F10" i="9"/>
  <c r="H34" i="5"/>
  <c r="K20" i="5"/>
  <c r="K34" i="5" s="1"/>
  <c r="C14" i="12" s="1"/>
  <c r="B48" i="12" l="1"/>
  <c r="D48" i="12" s="1"/>
  <c r="D49" i="12" s="1"/>
  <c r="B50" i="9"/>
  <c r="B13" i="9"/>
  <c r="E49" i="9"/>
  <c r="F42" i="9" l="1"/>
  <c r="F34" i="9"/>
  <c r="F30" i="9"/>
  <c r="F26" i="9"/>
  <c r="F46" i="9"/>
  <c r="F38" i="9"/>
  <c r="F32" i="9"/>
  <c r="F27" i="9"/>
  <c r="D48" i="9"/>
  <c r="D46" i="9"/>
  <c r="D44" i="9"/>
  <c r="D42" i="9"/>
  <c r="D40" i="9"/>
  <c r="D38" i="9"/>
  <c r="D36" i="9"/>
  <c r="D34" i="9"/>
  <c r="D32" i="9"/>
  <c r="D30" i="9"/>
  <c r="D28" i="9"/>
  <c r="D26" i="9"/>
  <c r="D49" i="9"/>
  <c r="D47" i="9"/>
  <c r="D45" i="9"/>
  <c r="D43" i="9"/>
  <c r="D41" i="9"/>
  <c r="D39" i="9"/>
  <c r="D37" i="9"/>
  <c r="D35" i="9"/>
  <c r="D33" i="9"/>
  <c r="D31" i="9"/>
  <c r="D29" i="9"/>
  <c r="D27" i="9"/>
  <c r="B49" i="12"/>
  <c r="E50" i="9"/>
  <c r="F49" i="9" s="1"/>
  <c r="E45" i="12" l="1"/>
  <c r="E37" i="12"/>
  <c r="E31" i="12"/>
  <c r="E26" i="12"/>
  <c r="C48" i="12"/>
  <c r="C46" i="12"/>
  <c r="C44" i="12"/>
  <c r="C42" i="12"/>
  <c r="C40" i="12"/>
  <c r="C38" i="12"/>
  <c r="C36" i="12"/>
  <c r="C34" i="12"/>
  <c r="C32" i="12"/>
  <c r="C30" i="12"/>
  <c r="C28" i="12"/>
  <c r="C26" i="12"/>
  <c r="E48" i="12"/>
  <c r="E41" i="12"/>
  <c r="E33" i="12"/>
  <c r="E29" i="12"/>
  <c r="E25" i="12"/>
  <c r="C47" i="12"/>
  <c r="C45" i="12"/>
  <c r="C43" i="12"/>
  <c r="C41" i="12"/>
  <c r="C39" i="12"/>
  <c r="C37" i="12"/>
  <c r="C35" i="12"/>
  <c r="C33" i="12"/>
  <c r="C31" i="12"/>
  <c r="C29" i="12"/>
  <c r="C27" i="12"/>
  <c r="C25" i="12"/>
  <c r="D50" i="9"/>
  <c r="F50" i="9"/>
  <c r="J36" i="4"/>
  <c r="H35" i="4"/>
  <c r="K35" i="4" s="1"/>
  <c r="H34" i="4"/>
  <c r="K34" i="4" s="1"/>
  <c r="H33" i="4"/>
  <c r="K33" i="4" s="1"/>
  <c r="H32" i="4"/>
  <c r="K32" i="4" s="1"/>
  <c r="H31" i="4"/>
  <c r="K31" i="4" s="1"/>
  <c r="H30" i="4"/>
  <c r="K30" i="4" s="1"/>
  <c r="H29" i="4"/>
  <c r="K29" i="4" s="1"/>
  <c r="H28" i="4"/>
  <c r="K28" i="4" s="1"/>
  <c r="H27" i="4"/>
  <c r="K27" i="4" s="1"/>
  <c r="H26" i="4"/>
  <c r="K26" i="4" s="1"/>
  <c r="H25" i="4"/>
  <c r="K25" i="4" s="1"/>
  <c r="H24" i="4"/>
  <c r="K24" i="4" s="1"/>
  <c r="H23" i="4"/>
  <c r="K23" i="4" s="1"/>
  <c r="H22" i="4"/>
  <c r="K22" i="4" s="1"/>
  <c r="H21" i="4"/>
  <c r="K21" i="4" s="1"/>
  <c r="H20" i="4"/>
  <c r="K20" i="4" s="1"/>
  <c r="H19" i="4"/>
  <c r="K19" i="4" s="1"/>
  <c r="H18" i="4"/>
  <c r="K18" i="4" s="1"/>
  <c r="H17" i="4"/>
  <c r="K17" i="4" s="1"/>
  <c r="H16" i="4"/>
  <c r="K16" i="4" s="1"/>
  <c r="H15" i="4"/>
  <c r="K15" i="4" s="1"/>
  <c r="K14" i="4"/>
  <c r="H13" i="4"/>
  <c r="K13" i="4" s="1"/>
  <c r="H12" i="4"/>
  <c r="K12" i="4" s="1"/>
  <c r="K11" i="4"/>
  <c r="F52" i="3"/>
  <c r="D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H36" i="4" l="1"/>
  <c r="C16" i="12" s="1"/>
  <c r="C15" i="12" s="1"/>
  <c r="C18" i="12" s="1"/>
  <c r="E49" i="12"/>
  <c r="C49" i="12"/>
  <c r="K36" i="4"/>
  <c r="G52" i="3"/>
  <c r="B15" i="9" l="1"/>
  <c r="B14" i="9" s="1"/>
  <c r="C20" i="12"/>
  <c r="A53" i="12" s="1"/>
  <c r="F15" i="9" l="1"/>
  <c r="B17" i="9"/>
  <c r="F17" i="9" s="1"/>
  <c r="E53" i="12"/>
  <c r="B19" i="9" l="1"/>
  <c r="A54" i="9" s="1"/>
  <c r="F54" i="9" l="1"/>
  <c r="F19" i="9"/>
</calcChain>
</file>

<file path=xl/sharedStrings.xml><?xml version="1.0" encoding="utf-8"?>
<sst xmlns="http://schemas.openxmlformats.org/spreadsheetml/2006/main" count="200" uniqueCount="126">
  <si>
    <t>CHAMPS A REMPLIR PAR LE DEMANDEUR</t>
  </si>
  <si>
    <t>A renseigner par le Service Instructeur</t>
  </si>
  <si>
    <t>Nature de la dépense</t>
  </si>
  <si>
    <t>Montant</t>
  </si>
  <si>
    <t>Montant
écarté</t>
  </si>
  <si>
    <t>Montant
validé</t>
  </si>
  <si>
    <t>Observations - 
Dépenses inéligibles</t>
  </si>
  <si>
    <t>TOTAL</t>
  </si>
  <si>
    <t>DEPENSES</t>
  </si>
  <si>
    <t>Ventilation du montant par année</t>
  </si>
  <si>
    <t>Cohérence</t>
  </si>
  <si>
    <t>Montant total</t>
  </si>
  <si>
    <t>RESSOURCES</t>
  </si>
  <si>
    <t>Financeurs</t>
  </si>
  <si>
    <t>Préciser</t>
  </si>
  <si>
    <t>Taux</t>
  </si>
  <si>
    <t>Union européenne</t>
  </si>
  <si>
    <t>Etat</t>
  </si>
  <si>
    <t>Conseil Régional</t>
  </si>
  <si>
    <t>Conseil Général</t>
  </si>
  <si>
    <t>Commune
ou
Groupement de communes</t>
  </si>
  <si>
    <t>Etablissements
Publics</t>
  </si>
  <si>
    <t>Autofinancement</t>
  </si>
  <si>
    <t>Autres 
y compris aides privées</t>
  </si>
  <si>
    <t>EQUILIBRE DU PLAN DE FINANCEMENT</t>
  </si>
  <si>
    <t>Date :</t>
  </si>
  <si>
    <t>Cachet et signature 
du représentant légal:</t>
  </si>
  <si>
    <t>Recettes générées (*)</t>
  </si>
  <si>
    <t>FONCTIONNEMENT (1/5)</t>
  </si>
  <si>
    <t>DEPENSES DIRECTES</t>
  </si>
  <si>
    <t>Intitulé de la dépense</t>
  </si>
  <si>
    <t>FONCTIONNEMENT (3/5)</t>
  </si>
  <si>
    <t>DEPENSES DE PERSONNEL</t>
  </si>
  <si>
    <t>Personnels de l'organisme du tiers demandeur spécifiquement mobilisées à la mise en œuvre de l'opération.</t>
  </si>
  <si>
    <t>Type de fonction
(Chef de projet, chargé de mission, ingénieur d'études, 
chargé de communication…)</t>
  </si>
  <si>
    <t>Rémunération brute
mensuelle chargée</t>
  </si>
  <si>
    <t>Taux d'affectation
%</t>
  </si>
  <si>
    <t>Nombre de mois affecté à l'opération</t>
  </si>
  <si>
    <t>FONCTIONNEMENT (2/5)</t>
  </si>
  <si>
    <t>DEPENSES INDIRECTES</t>
  </si>
  <si>
    <t>Unité</t>
  </si>
  <si>
    <t>Montant prévisionnel annuel</t>
  </si>
  <si>
    <t>Quantité d'activité 
liée à l'opération</t>
  </si>
  <si>
    <t>Quantité d'activité totale
de la structure</t>
  </si>
  <si>
    <t>Temps de travail total consacré par les agents concernés à la mise en œuvre de l'opération / temps total de travail  de l'ensemble des salariés de la structure
Quantité d'activité totale de la structure: 3 Salariés permanents de la structure * 220 jours travaillés par an = 660</t>
  </si>
  <si>
    <t>Jour</t>
  </si>
  <si>
    <t>Observations
- Dépenses inéligibles</t>
  </si>
  <si>
    <t>Postes de dépenses indirectes</t>
  </si>
  <si>
    <t>Charges de personnel</t>
  </si>
  <si>
    <t>Achats</t>
  </si>
  <si>
    <t>Prestations de services, honoraires</t>
  </si>
  <si>
    <t>Matériels, équipements, travaux</t>
  </si>
  <si>
    <t>Publications, communication</t>
  </si>
  <si>
    <t>Locaux : locations, entretien</t>
  </si>
  <si>
    <t>Déplacements, missions</t>
  </si>
  <si>
    <t>Frais postaux et de télécommunication</t>
  </si>
  <si>
    <t>Impôts et taxes</t>
  </si>
  <si>
    <t>1 - Dotations aux amortissements*</t>
  </si>
  <si>
    <t>2 - Dotations aux amortissements*</t>
  </si>
  <si>
    <t>3 - Dotations aux amortissements*</t>
  </si>
  <si>
    <t>4 - Dotations aux amortissements*</t>
  </si>
  <si>
    <t>5 - Dotations aux amortissements*</t>
  </si>
  <si>
    <t>* A détailler par biens et équipements amortis</t>
  </si>
  <si>
    <t>Exemple :
Détermination des dépenses indirectes</t>
  </si>
  <si>
    <t>Prestations de service</t>
  </si>
  <si>
    <t>Frais de déplacement, de restauration, d'hébergement</t>
  </si>
  <si>
    <t>Dépenses de communication de l'opération</t>
  </si>
  <si>
    <t>Coûts d'amortissement</t>
  </si>
  <si>
    <t>Dépenses de personnel</t>
  </si>
  <si>
    <t>Dépenses en nature</t>
  </si>
  <si>
    <t>Ressource en nature</t>
  </si>
  <si>
    <t>Note COCOF du 28/01/2010: "Les coûts directs, en revanche, sont des coûts directement liés à une activité spécifique de l’entité, lorsque le lien avec cette activité peut être démontré"
Les dépenses directes sont à distinguer des dépenses indirectes et des dépenses en nature éligibles aux fonds structurels européens. Elles constituent des charges liées directement à la mise en oeuvre de l’opération et spécifiquement nécessaires à sa mise en oeuvre. Ces coûts directs sont clairement identifiables, mesurables et justifiables individuellement et directement imputables à l’action. La justification directe de ces dépenses doit toujours être privilégiée.
Les dépenses directes sont les dépenses liées au déroulement opérationnel de l’opération et qui sont nécessaires à sa mise en oeuvre. Les dépenses directes sont dédiées à l’opération.</t>
  </si>
  <si>
    <t>FONCTIONNEMENT (5/5)</t>
  </si>
  <si>
    <t>Dépenses indirectes</t>
  </si>
  <si>
    <t>Autres dépenses directes</t>
  </si>
  <si>
    <r>
      <t>Nature</t>
    </r>
    <r>
      <rPr>
        <b/>
        <sz val="10"/>
        <color theme="9"/>
        <rFont val="Arial"/>
        <family val="2"/>
      </rPr>
      <t xml:space="preserve"> </t>
    </r>
    <r>
      <rPr>
        <b/>
        <sz val="10"/>
        <rFont val="Arial"/>
        <family val="2"/>
      </rPr>
      <t>de la dépense</t>
    </r>
  </si>
  <si>
    <t>Imputation comptable</t>
  </si>
  <si>
    <t>Intitulé de l'opération</t>
  </si>
  <si>
    <t>1- Positionnement de l'opération vis-à-vis de la commande publique, des aides d'Etat et des coûts simplifiés</t>
  </si>
  <si>
    <t>COMMANDE PUBLIQUE</t>
  </si>
  <si>
    <t>Commande publique - Organisme  :</t>
  </si>
  <si>
    <t>DEPENSES INDIRECTES DE FONCTIONNEMENT</t>
  </si>
  <si>
    <t xml:space="preserve"> Dans le cadre de votre projet, des dépenses indirectes de fonctionnement (frais généraux, frais de structure) sont-elles présentes dans le plan de financement prévisionnel? </t>
  </si>
  <si>
    <t>AIDES D'ETAT HORS REGIME DE MINIMIS</t>
  </si>
  <si>
    <t>1-3 Etes-vous soumis à la réglementation des Aides d'Etat? 
(cf Dossier de demande - Partie 3.3 et notice du dossier de demande - Partie 3.3)</t>
  </si>
  <si>
    <t>Cachet et signature
du représentant légal :</t>
  </si>
  <si>
    <t>BUDGET PREVISIONNEL DE L'OPERATION</t>
  </si>
  <si>
    <t>DEPENSES 
SUBVENTIONNABLES</t>
  </si>
  <si>
    <t>Recettes générées(*)</t>
  </si>
  <si>
    <t>FONCTIONNEMENT - Service Instructeur</t>
  </si>
  <si>
    <t>Autres</t>
  </si>
  <si>
    <t>Dépenses indirectes de fonctionnement</t>
  </si>
  <si>
    <t>Dépenses indirectes plafonnées à 15%</t>
  </si>
  <si>
    <t xml:space="preserve">(*) Si votre projet génère des recettes nettes et qu'il n'est pas soumis aux dérogations prévues par la règlementation européenne, et qu'un taux forfaitaire sur ces recettes  n'est pas applicable, préciser le calcul et le montant des recettes générées. 
</t>
  </si>
  <si>
    <t>IDENTIFICATION DE L'OPERATEUR</t>
  </si>
  <si>
    <t xml:space="preserve">La taxe sur la valeur ajoutée récupérable n'est pas éligible au financement des Fonds Européens ; par conséquent, lorsque le demandeur récupère la TVA, la dépense subventionnable doit être présentée en hors taxes en cas de demande de financement FEDER . </t>
  </si>
  <si>
    <r>
      <rPr>
        <b/>
        <sz val="10"/>
        <color theme="9"/>
        <rFont val="Arial"/>
        <family val="2"/>
      </rPr>
      <t xml:space="preserve"> </t>
    </r>
    <r>
      <rPr>
        <b/>
        <sz val="10"/>
        <rFont val="Arial"/>
        <family val="2"/>
      </rPr>
      <t>Justification du coût
 (n° devis, marchés, …)</t>
    </r>
  </si>
  <si>
    <t xml:space="preserve"> FACULTATIF Numéro
Fiche de poste</t>
  </si>
  <si>
    <t xml:space="preserve"> FACULTATIF En poste/
A recruter</t>
  </si>
  <si>
    <t xml:space="preserve"> FACULTATIF Nature du contrat</t>
  </si>
  <si>
    <t xml:space="preserve">Note COCOF du 28/01/2010: "Les coûts indirects sont des coûts qui ne sont pas ou ne peuvent pas être reliés directement à une activité spécifique de l’entité en question. Parmi ces coûts figurent les dépenses administratives, pour lesquelles il est difficile de déterminer avec précision le montant imputable à une activité spécifique (coûts administratifs et de personnel, tels que les frais de gestion, les frais de recrutement, les honoraires du comptable,le salaire des agents de nettoyage, ainsi que les frais liés aux factures de téléphone, d’eau et d’électricité, etc.)"
Les dépenses indirectes sont  des coûts liés à l’opération qui ne peuvent être précisés ou justifiés individuellement. Ces coûts sont généralement appelés « frais généraux » ou « frais de fonctionnement » de la structure. Il s’agit en général de coûts devant faire l’objet d’une clé de répartition précise, justifiable et démontrable. Cette clé est en réalité liée à des postes comptables du compte de résultat (ou un équivalent) détaillé de la structure. </t>
  </si>
  <si>
    <t>FONCTIONNEMENT (4/5)</t>
  </si>
  <si>
    <t>DEPENSES EN NATURE</t>
  </si>
  <si>
    <t xml:space="preserve">Dépenses en nature </t>
  </si>
  <si>
    <t>Equipement</t>
  </si>
  <si>
    <t>Travaux</t>
  </si>
  <si>
    <t>Construction</t>
  </si>
  <si>
    <t>Autres dépenses</t>
  </si>
  <si>
    <t>Année 1</t>
  </si>
  <si>
    <t>Année 2</t>
  </si>
  <si>
    <t>Justification du coût
 (n° devis, marchés, …)</t>
  </si>
  <si>
    <t>Acquisition immobiliere</t>
  </si>
  <si>
    <t>Dépenses d'investissement</t>
  </si>
  <si>
    <t>Dépenses de fonctionnement</t>
  </si>
  <si>
    <t>Type de contrat</t>
  </si>
  <si>
    <t>CDD</t>
  </si>
  <si>
    <t>CDI</t>
  </si>
  <si>
    <t>Fonction publique</t>
  </si>
  <si>
    <t>RH</t>
  </si>
  <si>
    <t>En poste</t>
  </si>
  <si>
    <t>A recruter</t>
  </si>
  <si>
    <t>Frais de fonctionnement (plafond 15% RH dir)</t>
  </si>
  <si>
    <t xml:space="preserve">                     Clef de répartition utilisée
Justification:
- de la quantité d'activité liée à l'opération
- du clacul de la quantité totale de la structure</t>
  </si>
  <si>
    <t xml:space="preserve">                    Clef de répartition utilisée
Justification:
- de la quantité d'activité liée à l'opération
- du calcul de la quantité totale de la structure</t>
  </si>
  <si>
    <t>temps</t>
  </si>
  <si>
    <t>Année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</si>
</sst>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164" formatCode="#,##0\ &quot;€&quot;"/>
    <numFmt numFmtId="165" formatCode="_-* #,##0\ [$€-40C]_-;\-* #,##0\ [$€-40C]_-;_-* &quot;-&quot;??\ [$€-40C]_-;_-@_-"/>
    <numFmt numFmtId="166" formatCode="0.0%"/>
  </numFmts>
  <fonts count="36">
    <font>
      <sz val="10"/>
      <color theme="1"/>
      <name val="Arial"/>
      <family val="2"/>
    </font>
    <font>
      <sz val="10"/>
      <color theme="1"/>
      <name val="Arial"/>
      <family val="2"/>
    </font>
    <font>
      <b/>
      <sz val="10"/>
      <color theme="0"/>
      <name val="Arial"/>
      <family val="2"/>
    </font>
    <font>
      <sz val="10"/>
      <color theme="0"/>
      <name val="Arial"/>
      <family val="2"/>
    </font>
    <font>
      <sz val="16"/>
      <color theme="0"/>
      <name val="Arial"/>
      <family val="2"/>
    </font>
    <font>
      <b/>
      <sz val="12"/>
      <color rgb="FFFF0000"/>
      <name val="Calibri"/>
      <family val="2"/>
      <scheme val="minor"/>
    </font>
    <font>
      <sz val="12"/>
      <name val="Arial"/>
      <family val="2"/>
    </font>
    <font>
      <b/>
      <sz val="10"/>
      <name val="Arial"/>
      <family val="2"/>
    </font>
    <font>
      <b/>
      <i/>
      <sz val="10"/>
      <name val="Arial"/>
      <family val="2"/>
    </font>
    <font>
      <i/>
      <sz val="10"/>
      <name val="Arial"/>
      <family val="2"/>
    </font>
    <font>
      <sz val="10"/>
      <name val="Arial"/>
      <family val="2"/>
    </font>
    <font>
      <b/>
      <sz val="11"/>
      <name val="Arial"/>
      <family val="2"/>
    </font>
    <font>
      <i/>
      <sz val="11"/>
      <name val="Arial"/>
      <family val="2"/>
    </font>
    <font>
      <b/>
      <sz val="14"/>
      <color theme="0"/>
      <name val="DIN-Regular"/>
    </font>
    <font>
      <b/>
      <sz val="10"/>
      <name val="Calibri"/>
      <family val="2"/>
      <scheme val="minor"/>
    </font>
    <font>
      <i/>
      <sz val="10"/>
      <color theme="0"/>
      <name val="Arial"/>
      <family val="2"/>
    </font>
    <font>
      <sz val="18"/>
      <name val="Calibri"/>
      <family val="2"/>
      <scheme val="minor"/>
    </font>
    <font>
      <sz val="11"/>
      <name val="Calibri"/>
      <family val="2"/>
      <scheme val="minor"/>
    </font>
    <font>
      <b/>
      <sz val="10"/>
      <color theme="9"/>
      <name val="Arial"/>
      <family val="2"/>
    </font>
    <font>
      <b/>
      <sz val="12"/>
      <name val="Calibri"/>
      <family val="2"/>
      <scheme val="minor"/>
    </font>
    <font>
      <b/>
      <sz val="14"/>
      <color theme="0"/>
      <name val="Arial"/>
      <family val="2"/>
    </font>
    <font>
      <b/>
      <sz val="13"/>
      <color theme="0"/>
      <name val="Arial"/>
      <family val="2"/>
    </font>
    <font>
      <sz val="12"/>
      <name val="Calibri"/>
      <family val="2"/>
      <scheme val="minor"/>
    </font>
    <font>
      <sz val="11"/>
      <name val="Arial"/>
      <family val="2"/>
    </font>
    <font>
      <i/>
      <sz val="12"/>
      <name val="Calibri"/>
      <family val="2"/>
      <scheme val="minor"/>
    </font>
    <font>
      <i/>
      <sz val="10"/>
      <name val="Calibri"/>
      <family val="2"/>
      <scheme val="minor"/>
    </font>
    <font>
      <b/>
      <strike/>
      <sz val="12"/>
      <color rgb="FFFF0000"/>
      <name val="Calibri"/>
      <family val="2"/>
      <scheme val="minor"/>
    </font>
    <font>
      <sz val="10"/>
      <name val="Symbol"/>
      <family val="1"/>
      <charset val="2"/>
    </font>
    <font>
      <sz val="8"/>
      <color rgb="FF000000"/>
      <name val="Segoe UI"/>
      <family val="2"/>
    </font>
    <font>
      <sz val="10"/>
      <name val="Calibri"/>
      <family val="2"/>
      <scheme val="minor"/>
    </font>
    <font>
      <b/>
      <sz val="10"/>
      <color theme="0"/>
      <name val="Calibri"/>
      <family val="2"/>
      <scheme val="minor"/>
    </font>
    <font>
      <b/>
      <sz val="13"/>
      <color theme="0"/>
      <name val="DIN-Regular"/>
    </font>
    <font>
      <b/>
      <sz val="10"/>
      <color theme="1"/>
      <name val="Arial"/>
      <family val="2"/>
    </font>
    <font>
      <b/>
      <sz val="12"/>
      <color rgb="FFFF0000"/>
      <name val="Calibri"/>
      <family val="2"/>
    </font>
    <font>
      <b/>
      <sz val="10"/>
      <color rgb="FFFF0000"/>
      <name val="Arial"/>
      <family val="2"/>
    </font>
    <font>
      <b/>
      <i/>
      <sz val="10"/>
      <color theme="0"/>
      <name val="Arial"/>
      <family val="2"/>
    </font>
  </fonts>
  <fills count="10">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595959"/>
        <bgColor indexed="64"/>
      </patternFill>
    </fill>
    <fill>
      <patternFill patternType="solid">
        <fgColor theme="4"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cellStyleXfs>
  <cellXfs count="391">
    <xf numFmtId="0" fontId="0" fillId="0" borderId="0" xfId="0"/>
    <xf numFmtId="0" fontId="7" fillId="3" borderId="1" xfId="0" applyFont="1" applyFill="1" applyBorder="1" applyAlignment="1">
      <alignment horizontal="center" vertical="center"/>
    </xf>
    <xf numFmtId="0" fontId="7" fillId="0" borderId="0" xfId="0" applyFont="1"/>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1" xfId="0" applyFont="1" applyFill="1" applyBorder="1" applyAlignment="1" applyProtection="1">
      <alignment horizontal="left" vertical="center" wrapText="1" indent="1"/>
      <protection locked="0"/>
    </xf>
    <xf numFmtId="42" fontId="11" fillId="3" borderId="11" xfId="0" applyNumberFormat="1" applyFont="1" applyFill="1" applyBorder="1" applyAlignment="1" applyProtection="1">
      <alignment horizontal="right" vertical="center" wrapText="1" indent="2"/>
      <protection locked="0"/>
    </xf>
    <xf numFmtId="42" fontId="12" fillId="4" borderId="12" xfId="0" applyNumberFormat="1" applyFont="1" applyFill="1" applyBorder="1" applyAlignment="1" applyProtection="1">
      <alignment horizontal="right" vertical="center" wrapText="1" indent="2"/>
      <protection locked="0"/>
    </xf>
    <xf numFmtId="42" fontId="12" fillId="4" borderId="14" xfId="0" applyNumberFormat="1" applyFont="1" applyFill="1" applyBorder="1" applyAlignment="1" applyProtection="1">
      <alignment horizontal="right" vertical="center" wrapText="1" indent="2"/>
      <protection locked="0"/>
    </xf>
    <xf numFmtId="0" fontId="10" fillId="3" borderId="16" xfId="0" applyFont="1" applyFill="1" applyBorder="1" applyAlignment="1" applyProtection="1">
      <alignment horizontal="left" vertical="center" wrapText="1" indent="1"/>
      <protection locked="0"/>
    </xf>
    <xf numFmtId="42" fontId="11" fillId="3" borderId="16" xfId="0" applyNumberFormat="1" applyFont="1" applyFill="1" applyBorder="1" applyAlignment="1" applyProtection="1">
      <alignment horizontal="right" vertical="center" wrapText="1" indent="2"/>
      <protection locked="0"/>
    </xf>
    <xf numFmtId="42" fontId="12" fillId="4" borderId="17" xfId="0" applyNumberFormat="1" applyFont="1" applyFill="1" applyBorder="1" applyAlignment="1" applyProtection="1">
      <alignment horizontal="right" vertical="center" wrapText="1" indent="2"/>
      <protection locked="0"/>
    </xf>
    <xf numFmtId="42" fontId="11" fillId="3" borderId="18" xfId="0" applyNumberFormat="1" applyFont="1" applyFill="1" applyBorder="1" applyAlignment="1" applyProtection="1">
      <alignment horizontal="right" vertical="center" wrapText="1" indent="2"/>
      <protection locked="0"/>
    </xf>
    <xf numFmtId="0" fontId="10" fillId="3" borderId="1" xfId="0" applyFont="1" applyFill="1" applyBorder="1" applyAlignment="1" applyProtection="1">
      <alignment horizontal="left" vertical="center" wrapText="1" indent="1"/>
      <protection locked="0"/>
    </xf>
    <xf numFmtId="42" fontId="12" fillId="4" borderId="20" xfId="0" applyNumberFormat="1" applyFont="1" applyFill="1" applyBorder="1" applyAlignment="1" applyProtection="1">
      <alignment horizontal="right" vertical="center" wrapText="1" indent="2"/>
      <protection locked="0"/>
    </xf>
    <xf numFmtId="0" fontId="10" fillId="3" borderId="21" xfId="0" applyFont="1" applyFill="1" applyBorder="1" applyAlignment="1" applyProtection="1">
      <alignment horizontal="left" vertical="center" wrapText="1" indent="1"/>
      <protection locked="0"/>
    </xf>
    <xf numFmtId="0" fontId="10" fillId="3" borderId="22" xfId="0" applyFont="1" applyFill="1" applyBorder="1" applyAlignment="1" applyProtection="1">
      <alignment horizontal="left" vertical="center" wrapText="1" indent="1"/>
      <protection locked="0"/>
    </xf>
    <xf numFmtId="42" fontId="11" fillId="3" borderId="23" xfId="0" applyNumberFormat="1" applyFont="1" applyFill="1" applyBorder="1" applyAlignment="1" applyProtection="1">
      <alignment horizontal="right" vertical="center" wrapText="1" indent="2"/>
      <protection locked="0"/>
    </xf>
    <xf numFmtId="0" fontId="5" fillId="0" borderId="0" xfId="0" applyFont="1" applyAlignment="1">
      <alignment horizontal="left" vertical="center" wrapText="1"/>
    </xf>
    <xf numFmtId="0" fontId="13" fillId="2" borderId="27" xfId="0" applyFont="1" applyFill="1" applyBorder="1" applyAlignment="1">
      <alignment horizontal="center" vertical="center" wrapText="1"/>
    </xf>
    <xf numFmtId="0" fontId="4" fillId="5" borderId="0" xfId="0" applyFont="1" applyFill="1" applyAlignment="1">
      <alignment horizontal="center"/>
    </xf>
    <xf numFmtId="0" fontId="7" fillId="0" borderId="1" xfId="0" applyFont="1" applyBorder="1" applyAlignment="1">
      <alignment horizontal="center"/>
    </xf>
    <xf numFmtId="0" fontId="7" fillId="0" borderId="1" xfId="0" applyFont="1" applyBorder="1" applyAlignment="1">
      <alignment vertical="center"/>
    </xf>
    <xf numFmtId="164" fontId="10" fillId="0" borderId="1" xfId="0" applyNumberFormat="1" applyFont="1" applyBorder="1" applyAlignment="1">
      <alignment vertical="center"/>
    </xf>
    <xf numFmtId="164" fontId="10" fillId="3" borderId="1" xfId="0" applyNumberFormat="1" applyFont="1" applyFill="1" applyBorder="1" applyAlignment="1" applyProtection="1">
      <alignment vertical="center"/>
      <protection locked="0"/>
    </xf>
    <xf numFmtId="0" fontId="14" fillId="0" borderId="1" xfId="0" applyFont="1" applyBorder="1" applyAlignment="1">
      <alignment horizontal="center" vertical="center"/>
    </xf>
    <xf numFmtId="0" fontId="2" fillId="2"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xf numFmtId="164" fontId="0" fillId="3" borderId="1" xfId="0" applyNumberFormat="1" applyFill="1" applyBorder="1" applyAlignment="1" applyProtection="1">
      <alignment horizontal="right"/>
      <protection locked="0"/>
    </xf>
    <xf numFmtId="10" fontId="9" fillId="5" borderId="1" xfId="0" applyNumberFormat="1" applyFont="1" applyFill="1" applyBorder="1" applyAlignment="1">
      <alignment horizontal="center"/>
    </xf>
    <xf numFmtId="0" fontId="10" fillId="3" borderId="1" xfId="0" applyFont="1" applyFill="1" applyBorder="1" applyAlignment="1" applyProtection="1">
      <alignment horizontal="left" vertical="center" wrapText="1"/>
      <protection locked="0"/>
    </xf>
    <xf numFmtId="0" fontId="2" fillId="2" borderId="1" xfId="0" applyFont="1" applyFill="1" applyBorder="1" applyAlignment="1">
      <alignment vertical="center"/>
    </xf>
    <xf numFmtId="0" fontId="0" fillId="0" borderId="0" xfId="0" applyBorder="1" applyAlignment="1"/>
    <xf numFmtId="0" fontId="0" fillId="0" borderId="0" xfId="0" applyBorder="1" applyAlignment="1">
      <alignment horizontal="right"/>
    </xf>
    <xf numFmtId="0" fontId="0" fillId="0" borderId="0" xfId="0" applyBorder="1"/>
    <xf numFmtId="0" fontId="6" fillId="0" borderId="0" xfId="0" applyFont="1" applyAlignment="1">
      <alignment horizontal="justify" wrapText="1"/>
    </xf>
    <xf numFmtId="0" fontId="0" fillId="0" borderId="0" xfId="0" applyAlignment="1">
      <alignment wrapText="1"/>
    </xf>
    <xf numFmtId="0" fontId="6" fillId="0" borderId="0" xfId="0" applyFont="1" applyAlignment="1">
      <alignment horizontal="left" vertical="center" wrapText="1"/>
    </xf>
    <xf numFmtId="0" fontId="9" fillId="3" borderId="10" xfId="0" applyFont="1" applyFill="1" applyBorder="1" applyAlignment="1" applyProtection="1">
      <alignment horizontal="left" vertical="center" wrapText="1" indent="1"/>
      <protection locked="0"/>
    </xf>
    <xf numFmtId="42" fontId="12" fillId="4" borderId="13" xfId="0" applyNumberFormat="1" applyFont="1" applyFill="1" applyBorder="1" applyAlignment="1">
      <alignment horizontal="right" vertical="center" wrapText="1" indent="2"/>
    </xf>
    <xf numFmtId="0" fontId="9" fillId="3" borderId="15" xfId="0" applyFont="1" applyFill="1" applyBorder="1" applyAlignment="1" applyProtection="1">
      <alignment horizontal="left" vertical="center" wrapText="1" indent="1"/>
      <protection locked="0"/>
    </xf>
    <xf numFmtId="0" fontId="9" fillId="3" borderId="1" xfId="0" applyFont="1" applyFill="1" applyBorder="1" applyAlignment="1" applyProtection="1">
      <alignment horizontal="left" vertical="center" wrapText="1" indent="1"/>
      <protection locked="0"/>
    </xf>
    <xf numFmtId="42" fontId="12" fillId="4" borderId="19" xfId="0" applyNumberFormat="1" applyFont="1" applyFill="1" applyBorder="1" applyAlignment="1">
      <alignment horizontal="right" vertical="center" wrapText="1" indent="2"/>
    </xf>
    <xf numFmtId="0" fontId="0" fillId="0" borderId="0" xfId="0" applyFont="1"/>
    <xf numFmtId="0" fontId="0" fillId="0" borderId="0" xfId="0" applyFont="1" applyAlignment="1">
      <alignment wrapText="1"/>
    </xf>
    <xf numFmtId="42" fontId="21" fillId="2" borderId="22" xfId="0" applyNumberFormat="1" applyFont="1" applyFill="1" applyBorder="1" applyAlignment="1">
      <alignment horizontal="right" vertical="center" wrapText="1" indent="2"/>
    </xf>
    <xf numFmtId="42" fontId="20" fillId="2" borderId="25" xfId="0" applyNumberFormat="1" applyFont="1" applyFill="1" applyBorder="1" applyAlignment="1">
      <alignment horizontal="right" vertical="center" wrapText="1" indent="2"/>
    </xf>
    <xf numFmtId="0" fontId="10" fillId="0" borderId="0" xfId="0" applyFont="1" applyAlignment="1">
      <alignment horizontal="justify" wrapText="1"/>
    </xf>
    <xf numFmtId="0" fontId="7" fillId="5" borderId="6" xfId="0" applyFont="1" applyFill="1" applyBorder="1" applyAlignment="1">
      <alignment horizontal="center" vertical="center" wrapText="1"/>
    </xf>
    <xf numFmtId="0" fontId="10" fillId="3" borderId="10"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center" vertical="center" wrapText="1"/>
      <protection locked="0"/>
    </xf>
    <xf numFmtId="165" fontId="10" fillId="3" borderId="11" xfId="0" applyNumberFormat="1" applyFont="1" applyFill="1" applyBorder="1" applyAlignment="1" applyProtection="1">
      <alignment horizontal="right" vertical="center" wrapText="1"/>
      <protection locked="0"/>
    </xf>
    <xf numFmtId="0" fontId="10" fillId="3" borderId="15"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center" vertical="center" wrapText="1"/>
      <protection locked="0"/>
    </xf>
    <xf numFmtId="165" fontId="10" fillId="3" borderId="16" xfId="0" applyNumberFormat="1" applyFont="1" applyFill="1" applyBorder="1" applyAlignment="1" applyProtection="1">
      <alignment horizontal="right" vertical="center" wrapText="1"/>
      <protection locked="0"/>
    </xf>
    <xf numFmtId="165" fontId="10" fillId="3" borderId="18" xfId="0" applyNumberFormat="1" applyFont="1" applyFill="1" applyBorder="1" applyAlignment="1" applyProtection="1">
      <alignment horizontal="right" vertical="center" wrapText="1"/>
      <protection locked="0"/>
    </xf>
    <xf numFmtId="0" fontId="10" fillId="3" borderId="18"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left" vertical="center" wrapText="1"/>
      <protection locked="0"/>
    </xf>
    <xf numFmtId="165" fontId="10" fillId="3" borderId="23" xfId="0" applyNumberFormat="1" applyFont="1" applyFill="1" applyBorder="1" applyAlignment="1" applyProtection="1">
      <alignment horizontal="right" vertical="center" wrapText="1"/>
      <protection locked="0"/>
    </xf>
    <xf numFmtId="0" fontId="10" fillId="3" borderId="23"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0" fillId="5" borderId="0" xfId="0" applyFont="1" applyFill="1" applyBorder="1" applyAlignment="1">
      <alignment horizontal="center" vertical="center"/>
    </xf>
    <xf numFmtId="0" fontId="19" fillId="0" borderId="0" xfId="0" applyFont="1" applyBorder="1" applyAlignment="1">
      <alignment horizontal="left" vertical="center"/>
    </xf>
    <xf numFmtId="0" fontId="22" fillId="0" borderId="0" xfId="0" applyFont="1" applyAlignment="1">
      <alignment horizontal="left" vertical="center"/>
    </xf>
    <xf numFmtId="0" fontId="17" fillId="0" borderId="0" xfId="0" applyFont="1" applyAlignment="1">
      <alignment horizontal="center" vertical="center"/>
    </xf>
    <xf numFmtId="0" fontId="17" fillId="0" borderId="0" xfId="0" applyFont="1"/>
    <xf numFmtId="0" fontId="23" fillId="0" borderId="0" xfId="0" applyFont="1"/>
    <xf numFmtId="0" fontId="17" fillId="0" borderId="0" xfId="0" applyFont="1" applyAlignment="1">
      <alignment horizontal="left" vertical="center"/>
    </xf>
    <xf numFmtId="0" fontId="22" fillId="0" borderId="3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5" fillId="0" borderId="0" xfId="0" applyFont="1" applyBorder="1" applyAlignment="1">
      <alignment vertical="center" wrapText="1"/>
    </xf>
    <xf numFmtId="0" fontId="17" fillId="0" borderId="0" xfId="0" applyFont="1" applyFill="1" applyBorder="1" applyAlignment="1">
      <alignment horizontal="left" vertical="center" wrapText="1" indent="1"/>
    </xf>
    <xf numFmtId="0" fontId="17" fillId="0" borderId="0" xfId="0" applyFont="1" applyFill="1" applyBorder="1" applyAlignment="1">
      <alignment horizontal="center" vertical="center"/>
    </xf>
    <xf numFmtId="0" fontId="25" fillId="0" borderId="0" xfId="0" applyFont="1"/>
    <xf numFmtId="0" fontId="26" fillId="0" borderId="0" xfId="0" applyFont="1" applyBorder="1" applyAlignment="1">
      <alignment horizontal="left" vertical="center"/>
    </xf>
    <xf numFmtId="0" fontId="7" fillId="0" borderId="1" xfId="0" applyFont="1" applyBorder="1" applyAlignment="1">
      <alignment vertical="center" wrapText="1"/>
    </xf>
    <xf numFmtId="164" fontId="10" fillId="0" borderId="0" xfId="0" applyNumberFormat="1" applyFont="1" applyBorder="1" applyAlignment="1">
      <alignment vertical="center"/>
    </xf>
    <xf numFmtId="164" fontId="0" fillId="0" borderId="0" xfId="0" applyNumberFormat="1"/>
    <xf numFmtId="0" fontId="27" fillId="0" borderId="0" xfId="0" applyFont="1"/>
    <xf numFmtId="0" fontId="7" fillId="0" borderId="0" xfId="0" applyFont="1" applyBorder="1" applyAlignment="1">
      <alignment vertical="center"/>
    </xf>
    <xf numFmtId="164" fontId="10" fillId="0" borderId="1" xfId="0" applyNumberFormat="1" applyFont="1" applyBorder="1" applyAlignment="1">
      <alignment vertical="center" wrapText="1"/>
    </xf>
    <xf numFmtId="0" fontId="14" fillId="0" borderId="1" xfId="0" applyFont="1" applyBorder="1" applyAlignment="1">
      <alignment horizontal="center" vertical="center" wrapText="1"/>
    </xf>
    <xf numFmtId="0" fontId="7" fillId="0" borderId="0" xfId="0" applyFont="1" applyBorder="1" applyAlignment="1">
      <alignment vertical="center" wrapText="1"/>
    </xf>
    <xf numFmtId="0" fontId="0" fillId="0" borderId="0" xfId="0" applyBorder="1" applyAlignment="1">
      <alignment wrapText="1"/>
    </xf>
    <xf numFmtId="42" fontId="0" fillId="0" borderId="0" xfId="0" applyNumberFormat="1"/>
    <xf numFmtId="164" fontId="0" fillId="3" borderId="1" xfId="0" applyNumberFormat="1" applyFill="1" applyBorder="1" applyAlignment="1" applyProtection="1">
      <alignment horizontal="right" vertical="center"/>
      <protection locked="0"/>
    </xf>
    <xf numFmtId="0" fontId="7" fillId="0" borderId="47" xfId="0" applyFont="1" applyBorder="1" applyAlignment="1">
      <alignment horizontal="left" vertical="center"/>
    </xf>
    <xf numFmtId="0" fontId="0" fillId="3" borderId="1" xfId="0" applyFill="1" applyBorder="1" applyProtection="1">
      <protection locked="0"/>
    </xf>
    <xf numFmtId="164" fontId="9" fillId="5" borderId="47" xfId="0" applyNumberFormat="1" applyFont="1" applyFill="1" applyBorder="1" applyAlignment="1">
      <alignment horizontal="right" vertical="center"/>
    </xf>
    <xf numFmtId="10" fontId="9" fillId="5" borderId="47" xfId="0" applyNumberFormat="1" applyFont="1" applyFill="1" applyBorder="1" applyAlignment="1">
      <alignment horizontal="center" vertical="center"/>
    </xf>
    <xf numFmtId="164" fontId="9" fillId="5" borderId="15" xfId="0" applyNumberFormat="1" applyFont="1" applyFill="1" applyBorder="1" applyAlignment="1">
      <alignment horizontal="right" vertical="center"/>
    </xf>
    <xf numFmtId="10" fontId="9" fillId="5" borderId="15" xfId="0" applyNumberFormat="1" applyFont="1" applyFill="1" applyBorder="1" applyAlignment="1">
      <alignment horizontal="center" vertical="center"/>
    </xf>
    <xf numFmtId="0" fontId="7" fillId="7" borderId="1" xfId="0" applyFont="1" applyFill="1" applyBorder="1" applyAlignment="1">
      <alignment vertical="center" wrapText="1"/>
    </xf>
    <xf numFmtId="164" fontId="10" fillId="7" borderId="1" xfId="0" applyNumberFormat="1" applyFont="1" applyFill="1" applyBorder="1" applyAlignment="1">
      <alignment vertical="center"/>
    </xf>
    <xf numFmtId="164" fontId="10" fillId="7" borderId="1" xfId="0" applyNumberFormat="1" applyFont="1" applyFill="1" applyBorder="1" applyAlignment="1" applyProtection="1">
      <alignment vertical="center"/>
      <protection locked="0"/>
    </xf>
    <xf numFmtId="0" fontId="10" fillId="0" borderId="0" xfId="0" applyFont="1" applyAlignment="1">
      <alignment vertical="center"/>
    </xf>
    <xf numFmtId="0" fontId="29" fillId="0" borderId="0" xfId="0" applyFont="1" applyBorder="1"/>
    <xf numFmtId="0" fontId="29" fillId="0" borderId="0" xfId="0" applyFont="1" applyBorder="1" applyAlignment="1"/>
    <xf numFmtId="0" fontId="0" fillId="0" borderId="0" xfId="0" applyProtection="1">
      <protection locked="0"/>
    </xf>
    <xf numFmtId="0" fontId="10" fillId="0" borderId="0" xfId="0" applyFont="1" applyProtection="1">
      <protection locked="0"/>
    </xf>
    <xf numFmtId="0" fontId="10" fillId="3" borderId="58"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3" fillId="2" borderId="49" xfId="0" applyFont="1" applyFill="1" applyBorder="1" applyAlignment="1">
      <alignment horizontal="center" vertical="center" wrapText="1"/>
    </xf>
    <xf numFmtId="0" fontId="10" fillId="5" borderId="0" xfId="0" applyFont="1" applyFill="1" applyAlignment="1">
      <alignment horizontal="justify" wrapText="1"/>
    </xf>
    <xf numFmtId="0" fontId="0" fillId="5" borderId="0" xfId="0" applyFont="1" applyFill="1" applyAlignment="1">
      <alignment wrapText="1"/>
    </xf>
    <xf numFmtId="0" fontId="7" fillId="0" borderId="39" xfId="0" applyFont="1" applyBorder="1" applyAlignment="1">
      <alignment horizontal="center" vertical="center" wrapText="1"/>
    </xf>
    <xf numFmtId="42" fontId="31" fillId="2" borderId="28" xfId="0" applyNumberFormat="1" applyFont="1" applyFill="1" applyBorder="1" applyAlignment="1">
      <alignment horizontal="right" vertical="center" wrapText="1" indent="2"/>
    </xf>
    <xf numFmtId="0" fontId="7" fillId="0" borderId="1" xfId="0" applyFont="1" applyBorder="1" applyAlignment="1">
      <alignment horizontal="center"/>
    </xf>
    <xf numFmtId="0" fontId="10" fillId="3" borderId="15" xfId="0" applyFont="1" applyFill="1" applyBorder="1" applyAlignment="1" applyProtection="1">
      <alignment horizontal="left" vertical="center" wrapText="1" indent="1"/>
      <protection locked="0"/>
    </xf>
    <xf numFmtId="42" fontId="13" fillId="2" borderId="29" xfId="0" applyNumberFormat="1" applyFont="1" applyFill="1" applyBorder="1" applyAlignment="1">
      <alignment horizontal="right" vertical="center" wrapText="1" indent="2"/>
    </xf>
    <xf numFmtId="0" fontId="32" fillId="9" borderId="0" xfId="0" applyFont="1" applyFill="1"/>
    <xf numFmtId="164" fontId="10" fillId="0" borderId="0" xfId="0" applyNumberFormat="1" applyFont="1" applyProtection="1">
      <protection locked="0"/>
    </xf>
    <xf numFmtId="0" fontId="9" fillId="3" borderId="11"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7" fillId="0" borderId="6" xfId="0" applyFont="1" applyFill="1" applyBorder="1" applyAlignment="1">
      <alignment horizontal="center" vertical="center" wrapText="1"/>
    </xf>
    <xf numFmtId="0" fontId="8" fillId="5" borderId="1" xfId="0" applyFont="1" applyFill="1" applyBorder="1" applyAlignment="1">
      <alignment horizontal="center"/>
    </xf>
    <xf numFmtId="0" fontId="0" fillId="5" borderId="41" xfId="0" applyFont="1" applyFill="1" applyBorder="1" applyAlignment="1">
      <alignment horizontal="left" vertical="center" indent="1"/>
    </xf>
    <xf numFmtId="165" fontId="10" fillId="3" borderId="15" xfId="0" applyNumberFormat="1" applyFont="1" applyFill="1" applyBorder="1" applyAlignment="1" applyProtection="1">
      <alignment horizontal="left" vertical="center" wrapText="1" indent="1"/>
      <protection locked="0"/>
    </xf>
    <xf numFmtId="0" fontId="10" fillId="3" borderId="15" xfId="0" applyFont="1" applyFill="1" applyBorder="1" applyAlignment="1" applyProtection="1">
      <alignment horizontal="center" vertical="center" wrapText="1"/>
      <protection locked="0"/>
    </xf>
    <xf numFmtId="0" fontId="0" fillId="5" borderId="17" xfId="0" applyFont="1" applyFill="1" applyBorder="1" applyAlignment="1">
      <alignment horizontal="left" vertical="center" wrapText="1" indent="1"/>
    </xf>
    <xf numFmtId="0" fontId="10" fillId="3" borderId="18" xfId="0" applyFont="1" applyFill="1" applyBorder="1" applyAlignment="1" applyProtection="1">
      <alignment horizontal="left" vertical="center" wrapText="1" indent="1"/>
      <protection locked="0"/>
    </xf>
    <xf numFmtId="165" fontId="10" fillId="3" borderId="1" xfId="0" applyNumberFormat="1"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center" vertical="center" wrapText="1"/>
      <protection locked="0"/>
    </xf>
    <xf numFmtId="0" fontId="0" fillId="5" borderId="44" xfId="0" applyFont="1" applyFill="1" applyBorder="1" applyAlignment="1">
      <alignment horizontal="left" vertical="center" wrapText="1" indent="1"/>
    </xf>
    <xf numFmtId="0" fontId="0" fillId="5" borderId="24" xfId="0" applyFont="1" applyFill="1" applyBorder="1" applyAlignment="1">
      <alignment horizontal="left" vertical="center" wrapText="1" indent="1"/>
    </xf>
    <xf numFmtId="165" fontId="10" fillId="3" borderId="23" xfId="0" applyNumberFormat="1" applyFont="1" applyFill="1" applyBorder="1" applyAlignment="1" applyProtection="1">
      <alignment horizontal="left" vertical="center" wrapText="1" indent="1"/>
      <protection locked="0"/>
    </xf>
    <xf numFmtId="0" fontId="10" fillId="3" borderId="23" xfId="0" applyFont="1" applyFill="1" applyBorder="1" applyAlignment="1" applyProtection="1">
      <alignment horizontal="left" vertical="center" wrapText="1" indent="1"/>
      <protection locked="0"/>
    </xf>
    <xf numFmtId="0" fontId="10" fillId="0" borderId="0" xfId="0" applyFont="1"/>
    <xf numFmtId="0" fontId="9" fillId="0" borderId="0" xfId="0" applyFont="1" applyBorder="1" applyAlignment="1">
      <alignment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xf>
    <xf numFmtId="0" fontId="9" fillId="0" borderId="0" xfId="0" applyFont="1" applyBorder="1" applyAlignment="1">
      <alignment horizontal="center" vertical="center" wrapText="1"/>
    </xf>
    <xf numFmtId="0" fontId="34" fillId="0" borderId="0" xfId="0" applyFont="1" applyAlignment="1">
      <alignment horizontal="left" vertical="center" wrapText="1"/>
    </xf>
    <xf numFmtId="0" fontId="8" fillId="0" borderId="1" xfId="0" applyFont="1" applyBorder="1" applyAlignment="1">
      <alignment horizontal="center" vertical="center" wrapText="1"/>
    </xf>
    <xf numFmtId="0" fontId="9" fillId="0" borderId="18"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0" fontId="9" fillId="5" borderId="1" xfId="1" applyNumberFormat="1" applyFont="1" applyFill="1" applyBorder="1" applyAlignment="1">
      <alignment horizontal="center" vertical="center" wrapText="1"/>
    </xf>
    <xf numFmtId="165" fontId="9" fillId="5" borderId="1" xfId="1" applyNumberFormat="1" applyFont="1" applyFill="1" applyBorder="1" applyAlignment="1">
      <alignment horizontal="center" vertical="center" wrapText="1"/>
    </xf>
    <xf numFmtId="0" fontId="10" fillId="3" borderId="11"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2"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left" vertical="center" wrapText="1"/>
      <protection locked="0"/>
    </xf>
    <xf numFmtId="164" fontId="2" fillId="2" borderId="1" xfId="0" applyNumberFormat="1" applyFont="1" applyFill="1" applyBorder="1" applyAlignment="1">
      <alignment horizontal="right" vertical="center"/>
    </xf>
    <xf numFmtId="164" fontId="2" fillId="2" borderId="1" xfId="0" applyNumberFormat="1" applyFont="1" applyFill="1" applyBorder="1" applyAlignment="1">
      <alignment vertical="center"/>
    </xf>
    <xf numFmtId="10" fontId="35" fillId="2" borderId="1" xfId="0" applyNumberFormat="1" applyFont="1" applyFill="1" applyBorder="1" applyAlignment="1">
      <alignment horizontal="center" vertical="center"/>
    </xf>
    <xf numFmtId="42" fontId="11" fillId="3" borderId="10" xfId="0" applyNumberFormat="1" applyFont="1" applyFill="1" applyBorder="1" applyAlignment="1" applyProtection="1">
      <alignment horizontal="right" vertical="center" wrapText="1" indent="2"/>
      <protection locked="0"/>
    </xf>
    <xf numFmtId="0" fontId="10" fillId="3" borderId="58" xfId="0" applyFont="1" applyFill="1" applyBorder="1" applyAlignment="1" applyProtection="1">
      <alignment horizontal="left" vertical="center" wrapText="1" indent="1"/>
      <protection locked="0"/>
    </xf>
    <xf numFmtId="42" fontId="11" fillId="3" borderId="15" xfId="0" applyNumberFormat="1" applyFont="1" applyFill="1" applyBorder="1" applyAlignment="1" applyProtection="1">
      <alignment horizontal="right" vertical="center" wrapText="1" indent="2"/>
      <protection locked="0"/>
    </xf>
    <xf numFmtId="0" fontId="10" fillId="3" borderId="14" xfId="0" applyFont="1" applyFill="1" applyBorder="1" applyAlignment="1" applyProtection="1">
      <alignment horizontal="left" vertical="center" wrapText="1" indent="1"/>
      <protection locked="0"/>
    </xf>
    <xf numFmtId="42" fontId="11" fillId="3" borderId="1" xfId="0" applyNumberFormat="1" applyFont="1" applyFill="1" applyBorder="1" applyAlignment="1" applyProtection="1">
      <alignment horizontal="right" vertical="center" wrapText="1" indent="2"/>
      <protection locked="0"/>
    </xf>
    <xf numFmtId="42" fontId="11" fillId="3" borderId="21" xfId="0" applyNumberFormat="1" applyFont="1" applyFill="1" applyBorder="1" applyAlignment="1" applyProtection="1">
      <alignment horizontal="right" vertical="center" wrapText="1" indent="2"/>
      <protection locked="0"/>
    </xf>
    <xf numFmtId="0" fontId="10" fillId="3" borderId="29" xfId="0" applyFont="1" applyFill="1" applyBorder="1" applyAlignment="1" applyProtection="1">
      <alignment horizontal="left" vertical="center" wrapText="1" indent="1"/>
      <protection locked="0"/>
    </xf>
    <xf numFmtId="42" fontId="21" fillId="2" borderId="54" xfId="0" applyNumberFormat="1" applyFont="1" applyFill="1" applyBorder="1" applyAlignment="1">
      <alignment horizontal="right" vertical="center" wrapText="1" indent="2"/>
    </xf>
    <xf numFmtId="42" fontId="20" fillId="2" borderId="29" xfId="0" applyNumberFormat="1" applyFont="1" applyFill="1" applyBorder="1" applyAlignment="1">
      <alignment horizontal="right" vertical="center" wrapText="1" indent="2"/>
    </xf>
    <xf numFmtId="0" fontId="22" fillId="0" borderId="39" xfId="0" applyFont="1" applyBorder="1" applyAlignment="1">
      <alignment horizontal="center" vertical="center" wrapText="1"/>
    </xf>
    <xf numFmtId="165" fontId="9" fillId="5" borderId="1" xfId="1" applyNumberFormat="1" applyFont="1" applyFill="1" applyBorder="1" applyAlignment="1">
      <alignment horizontal="right" vertical="center" wrapText="1"/>
    </xf>
    <xf numFmtId="0" fontId="10" fillId="3" borderId="20" xfId="0" applyFont="1" applyFill="1" applyBorder="1" applyAlignment="1" applyProtection="1">
      <alignment horizontal="left" vertical="center" wrapText="1" indent="1"/>
      <protection locked="0"/>
    </xf>
    <xf numFmtId="0" fontId="10" fillId="3" borderId="25" xfId="0" applyFont="1" applyFill="1" applyBorder="1" applyAlignment="1" applyProtection="1">
      <alignment horizontal="left" vertical="center" wrapText="1" indent="1"/>
      <protection locked="0"/>
    </xf>
    <xf numFmtId="164" fontId="13" fillId="2" borderId="61" xfId="0" applyNumberFormat="1" applyFont="1" applyFill="1" applyBorder="1" applyAlignment="1">
      <alignment horizontal="right" vertical="center" wrapText="1"/>
    </xf>
    <xf numFmtId="0" fontId="22" fillId="0" borderId="6" xfId="0" applyFont="1" applyBorder="1" applyAlignment="1">
      <alignment horizontal="left" vertical="center" wrapText="1"/>
    </xf>
    <xf numFmtId="0" fontId="9" fillId="0" borderId="18" xfId="0" applyFont="1" applyBorder="1" applyAlignment="1">
      <alignment horizontal="left" vertical="center" wrapText="1"/>
    </xf>
    <xf numFmtId="0" fontId="13" fillId="2" borderId="59" xfId="0" applyFont="1" applyFill="1" applyBorder="1" applyAlignment="1">
      <alignment horizontal="center" vertical="center" wrapText="1"/>
    </xf>
    <xf numFmtId="165" fontId="9" fillId="5" borderId="21" xfId="1" applyNumberFormat="1" applyFont="1" applyFill="1" applyBorder="1" applyAlignment="1">
      <alignment horizontal="right" vertical="center" wrapText="1"/>
    </xf>
    <xf numFmtId="0" fontId="7" fillId="0" borderId="37" xfId="0" applyFont="1" applyBorder="1"/>
    <xf numFmtId="0" fontId="0" fillId="0" borderId="50" xfId="0" applyFont="1" applyBorder="1"/>
    <xf numFmtId="0" fontId="0" fillId="0" borderId="51" xfId="0" applyFont="1" applyBorder="1"/>
    <xf numFmtId="0" fontId="10" fillId="0" borderId="52" xfId="0" applyFont="1" applyBorder="1"/>
    <xf numFmtId="0" fontId="10" fillId="0" borderId="0" xfId="0" applyFont="1" applyBorder="1"/>
    <xf numFmtId="0" fontId="10" fillId="0" borderId="53" xfId="0" applyFont="1" applyBorder="1" applyAlignment="1">
      <alignment horizontal="justify"/>
    </xf>
    <xf numFmtId="0" fontId="10" fillId="3" borderId="0" xfId="0" applyFont="1" applyFill="1" applyBorder="1" applyProtection="1">
      <protection locked="0"/>
    </xf>
    <xf numFmtId="0" fontId="10" fillId="0" borderId="0" xfId="0" applyFont="1" applyBorder="1" applyAlignment="1"/>
    <xf numFmtId="0" fontId="10" fillId="0" borderId="53" xfId="0" applyFont="1" applyBorder="1" applyAlignment="1"/>
    <xf numFmtId="0" fontId="7" fillId="0" borderId="52" xfId="0" applyFont="1" applyBorder="1" applyAlignment="1">
      <alignment horizontal="right" vertical="center"/>
    </xf>
    <xf numFmtId="0" fontId="7" fillId="0" borderId="0" xfId="0" applyFont="1" applyBorder="1" applyAlignment="1">
      <alignment horizontal="right" vertical="center"/>
    </xf>
    <xf numFmtId="0" fontId="10" fillId="5" borderId="0" xfId="0" applyFont="1" applyFill="1" applyBorder="1" applyProtection="1">
      <protection locked="0"/>
    </xf>
    <xf numFmtId="0" fontId="7" fillId="3" borderId="0" xfId="0" applyFont="1" applyFill="1" applyBorder="1" applyAlignment="1" applyProtection="1">
      <alignment wrapText="1"/>
      <protection locked="0"/>
    </xf>
    <xf numFmtId="0" fontId="7" fillId="5" borderId="0" xfId="0" applyFont="1" applyFill="1" applyBorder="1" applyAlignment="1">
      <alignment wrapText="1"/>
    </xf>
    <xf numFmtId="0" fontId="7" fillId="0" borderId="0" xfId="0" applyFont="1" applyBorder="1" applyAlignment="1">
      <alignment wrapText="1"/>
    </xf>
    <xf numFmtId="0" fontId="10" fillId="5" borderId="0" xfId="0" applyFont="1" applyFill="1" applyBorder="1"/>
    <xf numFmtId="0" fontId="10" fillId="0" borderId="46" xfId="0" applyFont="1" applyBorder="1"/>
    <xf numFmtId="0" fontId="10" fillId="0" borderId="59" xfId="0" applyFont="1" applyBorder="1"/>
    <xf numFmtId="0" fontId="10" fillId="0" borderId="59" xfId="0" applyFont="1" applyBorder="1" applyAlignment="1"/>
    <xf numFmtId="0" fontId="10" fillId="0" borderId="60" xfId="0" applyFont="1" applyBorder="1" applyAlignment="1"/>
    <xf numFmtId="0" fontId="10" fillId="0" borderId="0" xfId="0" applyFont="1" applyBorder="1" applyProtection="1"/>
    <xf numFmtId="0" fontId="9" fillId="4" borderId="7"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24" fillId="4" borderId="9" xfId="0" applyFont="1" applyFill="1" applyBorder="1" applyAlignment="1" applyProtection="1">
      <alignment horizontal="center" vertical="center" wrapText="1"/>
    </xf>
    <xf numFmtId="165" fontId="9" fillId="4" borderId="42"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right" vertical="center" wrapText="1"/>
    </xf>
    <xf numFmtId="42" fontId="9" fillId="4" borderId="14" xfId="0" applyNumberFormat="1" applyFont="1" applyFill="1" applyBorder="1" applyAlignment="1" applyProtection="1">
      <alignment horizontal="right" vertical="center" wrapText="1" indent="2"/>
    </xf>
    <xf numFmtId="165" fontId="9" fillId="4" borderId="43" xfId="0" applyNumberFormat="1" applyFont="1" applyFill="1" applyBorder="1" applyAlignment="1" applyProtection="1">
      <alignment horizontal="center" vertical="center" wrapText="1"/>
    </xf>
    <xf numFmtId="164" fontId="9" fillId="4" borderId="18" xfId="0" applyNumberFormat="1" applyFont="1" applyFill="1" applyBorder="1" applyAlignment="1" applyProtection="1">
      <alignment horizontal="right" vertical="center" wrapText="1"/>
    </xf>
    <xf numFmtId="42" fontId="9" fillId="4" borderId="20" xfId="0" applyNumberFormat="1" applyFont="1" applyFill="1" applyBorder="1" applyAlignment="1" applyProtection="1">
      <alignment horizontal="right" vertical="center" wrapText="1" indent="2"/>
    </xf>
    <xf numFmtId="164" fontId="9" fillId="4" borderId="32" xfId="0" applyNumberFormat="1" applyFont="1" applyFill="1" applyBorder="1" applyAlignment="1" applyProtection="1">
      <alignment horizontal="right" vertical="center" wrapText="1"/>
    </xf>
    <xf numFmtId="42" fontId="9" fillId="4" borderId="45" xfId="0" applyNumberFormat="1" applyFont="1" applyFill="1" applyBorder="1" applyAlignment="1" applyProtection="1">
      <alignment horizontal="right" vertical="center" wrapText="1" indent="2"/>
    </xf>
    <xf numFmtId="165" fontId="9" fillId="4" borderId="46" xfId="0" applyNumberFormat="1" applyFont="1" applyFill="1" applyBorder="1" applyAlignment="1" applyProtection="1">
      <alignment horizontal="center" vertical="center" wrapText="1"/>
    </xf>
    <xf numFmtId="164" fontId="9" fillId="4" borderId="22" xfId="0" applyNumberFormat="1" applyFont="1" applyFill="1" applyBorder="1" applyAlignment="1" applyProtection="1">
      <alignment horizontal="right" vertical="center" wrapText="1"/>
    </xf>
    <xf numFmtId="42" fontId="9" fillId="4" borderId="29" xfId="0" applyNumberFormat="1" applyFont="1" applyFill="1" applyBorder="1" applyAlignment="1" applyProtection="1">
      <alignment horizontal="right" vertical="center" wrapText="1" indent="2"/>
    </xf>
    <xf numFmtId="42" fontId="13" fillId="2" borderId="46" xfId="0" applyNumberFormat="1" applyFont="1" applyFill="1" applyBorder="1" applyAlignment="1" applyProtection="1">
      <alignment horizontal="right" vertical="center" wrapText="1" indent="2"/>
    </xf>
    <xf numFmtId="164" fontId="13" fillId="2" borderId="22" xfId="0" applyNumberFormat="1" applyFont="1" applyFill="1" applyBorder="1" applyAlignment="1" applyProtection="1">
      <alignment horizontal="right" vertical="center" wrapText="1"/>
    </xf>
    <xf numFmtId="42" fontId="13" fillId="2" borderId="25" xfId="0" applyNumberFormat="1" applyFont="1" applyFill="1" applyBorder="1" applyAlignment="1" applyProtection="1">
      <alignment horizontal="right" vertical="center" wrapText="1" indent="2"/>
    </xf>
    <xf numFmtId="42" fontId="11" fillId="5" borderId="11" xfId="0" applyNumberFormat="1" applyFont="1" applyFill="1" applyBorder="1" applyAlignment="1" applyProtection="1">
      <alignment horizontal="right" vertical="center" wrapText="1" indent="2"/>
    </xf>
    <xf numFmtId="42" fontId="11" fillId="5" borderId="16" xfId="0" applyNumberFormat="1" applyFont="1" applyFill="1" applyBorder="1" applyAlignment="1" applyProtection="1">
      <alignment horizontal="right" vertical="center" wrapText="1" indent="2"/>
    </xf>
    <xf numFmtId="42" fontId="11" fillId="5" borderId="18" xfId="0" applyNumberFormat="1" applyFont="1" applyFill="1" applyBorder="1" applyAlignment="1" applyProtection="1">
      <alignment horizontal="right" vertical="center" wrapText="1" indent="2"/>
    </xf>
    <xf numFmtId="42" fontId="11" fillId="5" borderId="23" xfId="0" applyNumberFormat="1" applyFont="1" applyFill="1" applyBorder="1" applyAlignment="1" applyProtection="1">
      <alignment horizontal="right" vertical="center" wrapText="1" indent="2"/>
    </xf>
    <xf numFmtId="42" fontId="13" fillId="2" borderId="28" xfId="0" applyNumberFormat="1" applyFont="1" applyFill="1" applyBorder="1" applyAlignment="1" applyProtection="1">
      <alignment horizontal="right" vertical="center" wrapText="1" indent="2"/>
    </xf>
    <xf numFmtId="42" fontId="12" fillId="4" borderId="12" xfId="0" applyNumberFormat="1" applyFont="1" applyFill="1" applyBorder="1" applyAlignment="1" applyProtection="1">
      <alignment horizontal="right" vertical="center" wrapText="1" indent="2"/>
    </xf>
    <xf numFmtId="42" fontId="12" fillId="4" borderId="13" xfId="0" applyNumberFormat="1" applyFont="1" applyFill="1" applyBorder="1" applyAlignment="1" applyProtection="1">
      <alignment horizontal="right" vertical="center" wrapText="1" indent="2"/>
    </xf>
    <xf numFmtId="42" fontId="12" fillId="4" borderId="14" xfId="0" applyNumberFormat="1" applyFont="1" applyFill="1" applyBorder="1" applyAlignment="1" applyProtection="1">
      <alignment horizontal="right" vertical="center" wrapText="1" indent="2"/>
    </xf>
    <xf numFmtId="42" fontId="12" fillId="4" borderId="17" xfId="0" applyNumberFormat="1" applyFont="1" applyFill="1" applyBorder="1" applyAlignment="1" applyProtection="1">
      <alignment horizontal="right" vertical="center" wrapText="1" indent="2"/>
    </xf>
    <xf numFmtId="42" fontId="12" fillId="4" borderId="19" xfId="0" applyNumberFormat="1" applyFont="1" applyFill="1" applyBorder="1" applyAlignment="1" applyProtection="1">
      <alignment horizontal="right" vertical="center" wrapText="1" indent="2"/>
    </xf>
    <xf numFmtId="42" fontId="12" fillId="4" borderId="20" xfId="0" applyNumberFormat="1" applyFont="1" applyFill="1" applyBorder="1" applyAlignment="1" applyProtection="1">
      <alignment horizontal="right" vertical="center" wrapText="1" indent="2"/>
    </xf>
    <xf numFmtId="42" fontId="13" fillId="2" borderId="22" xfId="0" applyNumberFormat="1" applyFont="1" applyFill="1" applyBorder="1" applyAlignment="1" applyProtection="1">
      <alignment horizontal="right" vertical="center" wrapText="1" indent="2"/>
    </xf>
    <xf numFmtId="42" fontId="31" fillId="2" borderId="22" xfId="0" applyNumberFormat="1" applyFont="1" applyFill="1" applyBorder="1" applyAlignment="1" applyProtection="1">
      <alignment horizontal="right" vertical="center" wrapText="1" indent="2"/>
    </xf>
    <xf numFmtId="0" fontId="0" fillId="0" borderId="0" xfId="0" applyProtection="1"/>
    <xf numFmtId="0" fontId="4" fillId="5" borderId="0" xfId="0" applyFont="1" applyFill="1" applyAlignment="1" applyProtection="1">
      <alignment horizontal="center"/>
    </xf>
    <xf numFmtId="0" fontId="7" fillId="5" borderId="0" xfId="0" applyFont="1" applyFill="1" applyProtection="1"/>
    <xf numFmtId="0" fontId="7" fillId="5" borderId="0" xfId="0" applyFont="1" applyFill="1" applyBorder="1" applyProtection="1"/>
    <xf numFmtId="0" fontId="0" fillId="0" borderId="0" xfId="0" applyBorder="1" applyProtection="1"/>
    <xf numFmtId="0" fontId="7" fillId="4" borderId="1" xfId="0" applyFont="1" applyFill="1" applyBorder="1" applyAlignment="1" applyProtection="1">
      <alignment horizontal="center"/>
    </xf>
    <xf numFmtId="164" fontId="3" fillId="5" borderId="0" xfId="0" applyNumberFormat="1" applyFont="1" applyFill="1" applyBorder="1" applyAlignment="1" applyProtection="1">
      <alignment vertical="center"/>
    </xf>
    <xf numFmtId="0" fontId="30" fillId="5" borderId="0" xfId="0" applyFont="1" applyFill="1" applyBorder="1" applyAlignment="1" applyProtection="1">
      <alignment horizontal="center" vertical="center"/>
    </xf>
    <xf numFmtId="164" fontId="10" fillId="4" borderId="1" xfId="0" applyNumberFormat="1" applyFont="1" applyFill="1" applyBorder="1" applyAlignment="1" applyProtection="1">
      <alignment vertical="center"/>
    </xf>
    <xf numFmtId="164" fontId="10" fillId="7" borderId="1" xfId="0" applyNumberFormat="1" applyFont="1" applyFill="1" applyBorder="1" applyAlignment="1" applyProtection="1">
      <alignment vertical="center"/>
    </xf>
    <xf numFmtId="164" fontId="3" fillId="5" borderId="0" xfId="0" applyNumberFormat="1" applyFont="1" applyFill="1" applyBorder="1" applyAlignment="1" applyProtection="1">
      <alignment horizontal="right" vertical="center"/>
    </xf>
    <xf numFmtId="164" fontId="30" fillId="5" borderId="0"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right" vertical="center"/>
    </xf>
    <xf numFmtId="164" fontId="0" fillId="4" borderId="1" xfId="0" applyNumberFormat="1" applyFill="1" applyBorder="1" applyAlignment="1" applyProtection="1">
      <alignment horizontal="right" vertical="center"/>
    </xf>
    <xf numFmtId="0" fontId="7" fillId="4" borderId="1" xfId="0" applyFont="1" applyFill="1" applyBorder="1" applyProtection="1"/>
    <xf numFmtId="0" fontId="10" fillId="4" borderId="1" xfId="0" applyFont="1" applyFill="1" applyBorder="1" applyAlignment="1" applyProtection="1">
      <alignment horizontal="center"/>
    </xf>
    <xf numFmtId="0" fontId="9" fillId="4" borderId="1" xfId="0" applyFont="1" applyFill="1" applyBorder="1" applyAlignment="1" applyProtection="1">
      <alignment horizontal="center"/>
    </xf>
    <xf numFmtId="0" fontId="7" fillId="4" borderId="47" xfId="0" applyFont="1" applyFill="1" applyBorder="1" applyAlignment="1" applyProtection="1">
      <alignment horizontal="left" vertical="center"/>
    </xf>
    <xf numFmtId="164" fontId="0" fillId="4" borderId="1" xfId="0" applyNumberFormat="1" applyFill="1" applyBorder="1" applyAlignment="1" applyProtection="1">
      <alignment horizontal="right"/>
    </xf>
    <xf numFmtId="10" fontId="9" fillId="4" borderId="1" xfId="0" applyNumberFormat="1" applyFont="1" applyFill="1" applyBorder="1" applyAlignment="1" applyProtection="1">
      <alignment horizontal="center"/>
    </xf>
    <xf numFmtId="164" fontId="9" fillId="4" borderId="47" xfId="0" applyNumberFormat="1" applyFont="1" applyFill="1" applyBorder="1" applyAlignment="1" applyProtection="1">
      <alignment horizontal="right" vertical="center"/>
    </xf>
    <xf numFmtId="10" fontId="9" fillId="4" borderId="47" xfId="0" applyNumberFormat="1" applyFont="1" applyFill="1" applyBorder="1" applyAlignment="1" applyProtection="1">
      <alignment horizontal="center" vertical="center"/>
    </xf>
    <xf numFmtId="0" fontId="7" fillId="4" borderId="1" xfId="0" applyFont="1" applyFill="1" applyBorder="1" applyAlignment="1" applyProtection="1">
      <alignment horizontal="left" vertical="center"/>
    </xf>
    <xf numFmtId="164" fontId="9" fillId="4" borderId="15" xfId="0" applyNumberFormat="1" applyFont="1" applyFill="1" applyBorder="1" applyAlignment="1" applyProtection="1">
      <alignment horizontal="right" vertical="center"/>
    </xf>
    <xf numFmtId="10" fontId="9" fillId="4" borderId="15" xfId="0" applyNumberFormat="1" applyFont="1" applyFill="1" applyBorder="1" applyAlignment="1" applyProtection="1">
      <alignment horizontal="center" vertical="center"/>
    </xf>
    <xf numFmtId="0" fontId="2" fillId="2" borderId="1" xfId="0" applyFont="1" applyFill="1" applyBorder="1" applyAlignment="1" applyProtection="1">
      <alignment vertical="center"/>
    </xf>
    <xf numFmtId="164" fontId="3" fillId="2" borderId="1" xfId="0" applyNumberFormat="1" applyFont="1" applyFill="1" applyBorder="1" applyAlignment="1" applyProtection="1">
      <alignment vertical="center"/>
    </xf>
    <xf numFmtId="10" fontId="15" fillId="2"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0" borderId="0" xfId="0" applyFont="1" applyAlignment="1" applyProtection="1">
      <alignment horizontal="center"/>
    </xf>
    <xf numFmtId="0" fontId="10" fillId="6" borderId="26" xfId="0" applyFont="1" applyFill="1" applyBorder="1" applyAlignment="1" applyProtection="1">
      <alignment vertical="center"/>
    </xf>
    <xf numFmtId="0" fontId="10" fillId="0" borderId="54" xfId="0" applyFont="1" applyBorder="1" applyAlignment="1" applyProtection="1">
      <alignment horizontal="center" vertical="center"/>
    </xf>
    <xf numFmtId="0" fontId="10" fillId="0" borderId="54" xfId="0" applyFont="1" applyBorder="1" applyAlignment="1" applyProtection="1">
      <alignment horizontal="center" vertical="center" wrapText="1"/>
    </xf>
    <xf numFmtId="0" fontId="10" fillId="0" borderId="2" xfId="0" applyFont="1" applyBorder="1" applyProtection="1"/>
    <xf numFmtId="165" fontId="0" fillId="0" borderId="56" xfId="0" applyNumberFormat="1" applyBorder="1" applyProtection="1"/>
    <xf numFmtId="0" fontId="0" fillId="0" borderId="56" xfId="0" applyBorder="1" applyProtection="1"/>
    <xf numFmtId="164" fontId="0" fillId="0" borderId="4" xfId="0" applyNumberFormat="1" applyBorder="1" applyProtection="1"/>
    <xf numFmtId="0" fontId="10" fillId="0" borderId="17" xfId="0" applyFont="1" applyBorder="1" applyProtection="1"/>
    <xf numFmtId="165" fontId="0" fillId="0" borderId="1" xfId="0" applyNumberFormat="1" applyBorder="1" applyProtection="1"/>
    <xf numFmtId="0" fontId="0" fillId="0" borderId="1" xfId="0" applyBorder="1" applyProtection="1"/>
    <xf numFmtId="164" fontId="0" fillId="0" borderId="20" xfId="0" applyNumberFormat="1" applyBorder="1" applyProtection="1"/>
    <xf numFmtId="0" fontId="0" fillId="0" borderId="20" xfId="0" applyBorder="1" applyProtection="1"/>
    <xf numFmtId="0" fontId="10" fillId="0" borderId="57" xfId="0" applyFont="1" applyBorder="1" applyProtection="1"/>
    <xf numFmtId="165" fontId="0" fillId="0" borderId="47" xfId="0" applyNumberFormat="1" applyBorder="1" applyProtection="1"/>
    <xf numFmtId="0" fontId="0" fillId="0" borderId="47" xfId="0" applyBorder="1" applyProtection="1"/>
    <xf numFmtId="0" fontId="0" fillId="0" borderId="45" xfId="0" applyBorder="1" applyProtection="1"/>
    <xf numFmtId="0" fontId="10" fillId="0" borderId="40" xfId="0" applyFont="1" applyBorder="1" applyProtection="1"/>
    <xf numFmtId="165" fontId="0" fillId="0" borderId="54" xfId="0" applyNumberFormat="1" applyBorder="1" applyProtection="1"/>
    <xf numFmtId="0" fontId="10" fillId="0" borderId="54" xfId="0" applyFont="1" applyBorder="1" applyProtection="1"/>
    <xf numFmtId="164" fontId="0" fillId="0" borderId="55" xfId="0" applyNumberFormat="1" applyBorder="1" applyProtection="1"/>
    <xf numFmtId="0" fontId="10" fillId="3" borderId="0" xfId="0" applyFont="1" applyFill="1" applyBorder="1"/>
    <xf numFmtId="0" fontId="10" fillId="3" borderId="53" xfId="0" applyFont="1" applyFill="1" applyBorder="1" applyAlignment="1">
      <alignment horizontal="justify"/>
    </xf>
    <xf numFmtId="0" fontId="10" fillId="3" borderId="0" xfId="0" applyFont="1" applyFill="1" applyBorder="1" applyAlignment="1"/>
    <xf numFmtId="0" fontId="10" fillId="3" borderId="53" xfId="0" applyFont="1" applyFill="1" applyBorder="1" applyAlignment="1"/>
    <xf numFmtId="0" fontId="0" fillId="0" borderId="0" xfId="0" applyFont="1" applyProtection="1"/>
    <xf numFmtId="0" fontId="3" fillId="0" borderId="0" xfId="0" applyFont="1" applyProtection="1"/>
    <xf numFmtId="0" fontId="10" fillId="0" borderId="53" xfId="0" applyFont="1" applyBorder="1" applyProtection="1"/>
    <xf numFmtId="0" fontId="6" fillId="0" borderId="1" xfId="0" applyFont="1" applyBorder="1" applyAlignment="1" applyProtection="1">
      <alignment horizontal="center" vertical="center"/>
    </xf>
    <xf numFmtId="0" fontId="16" fillId="0" borderId="1" xfId="0" applyFont="1" applyBorder="1" applyAlignment="1" applyProtection="1">
      <alignment horizontal="left" vertical="center"/>
    </xf>
    <xf numFmtId="166" fontId="9" fillId="5" borderId="16" xfId="1" applyNumberFormat="1" applyFont="1" applyFill="1" applyBorder="1" applyAlignment="1">
      <alignment horizontal="center" vertical="center" wrapText="1"/>
    </xf>
    <xf numFmtId="166" fontId="9" fillId="5" borderId="18" xfId="1" applyNumberFormat="1" applyFont="1" applyFill="1" applyBorder="1" applyAlignment="1">
      <alignment horizontal="center" vertical="center" wrapText="1"/>
    </xf>
    <xf numFmtId="166" fontId="9" fillId="5" borderId="23" xfId="1" applyNumberFormat="1" applyFont="1" applyFill="1" applyBorder="1" applyAlignment="1">
      <alignment horizontal="center" vertical="center" wrapText="1"/>
    </xf>
    <xf numFmtId="0" fontId="2" fillId="8" borderId="52" xfId="0" applyFont="1" applyFill="1" applyBorder="1" applyAlignment="1">
      <alignment horizontal="center"/>
    </xf>
    <xf numFmtId="0" fontId="2" fillId="8" borderId="0" xfId="0" applyFont="1" applyFill="1" applyBorder="1" applyAlignment="1">
      <alignment horizontal="center"/>
    </xf>
    <xf numFmtId="0" fontId="2" fillId="8" borderId="53" xfId="0" applyFont="1" applyFill="1" applyBorder="1" applyAlignment="1">
      <alignment horizontal="center"/>
    </xf>
    <xf numFmtId="0" fontId="7" fillId="0" borderId="52" xfId="0" applyFont="1" applyBorder="1" applyAlignment="1">
      <alignment horizontal="right" vertical="center"/>
    </xf>
    <xf numFmtId="0" fontId="7" fillId="0" borderId="0" xfId="0" applyFont="1" applyBorder="1" applyAlignment="1">
      <alignment horizontal="right" vertical="center"/>
    </xf>
    <xf numFmtId="0" fontId="7" fillId="0" borderId="52" xfId="0" applyFont="1" applyBorder="1" applyAlignment="1">
      <alignment horizontal="right" vertical="center" wrapText="1"/>
    </xf>
    <xf numFmtId="0" fontId="7" fillId="0" borderId="0" xfId="0" applyFont="1" applyBorder="1" applyAlignment="1">
      <alignment horizontal="right" vertical="center" wrapText="1"/>
    </xf>
    <xf numFmtId="0" fontId="7" fillId="3" borderId="0" xfId="0" applyFont="1" applyFill="1" applyBorder="1" applyAlignment="1" applyProtection="1">
      <alignment horizontal="center" wrapText="1"/>
      <protection locked="0"/>
    </xf>
    <xf numFmtId="0" fontId="4" fillId="2" borderId="0" xfId="0" applyFont="1" applyFill="1" applyAlignment="1">
      <alignment horizontal="center"/>
    </xf>
    <xf numFmtId="0" fontId="10" fillId="3" borderId="26" xfId="0" applyFont="1" applyFill="1" applyBorder="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7" fillId="0" borderId="0" xfId="0" applyFont="1" applyAlignment="1">
      <alignment vertical="center" wrapText="1"/>
    </xf>
    <xf numFmtId="0" fontId="10" fillId="0" borderId="0" xfId="0" applyFont="1" applyAlignment="1">
      <alignment vertical="center" wrapText="1"/>
    </xf>
    <xf numFmtId="0" fontId="7" fillId="3" borderId="18"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52" xfId="0" applyFont="1" applyBorder="1" applyAlignment="1">
      <alignment vertical="center" wrapText="1"/>
    </xf>
    <xf numFmtId="0" fontId="10" fillId="0" borderId="0" xfId="0" applyFont="1" applyBorder="1" applyAlignment="1">
      <alignment vertical="center"/>
    </xf>
    <xf numFmtId="0" fontId="10" fillId="0" borderId="53" xfId="0" applyFont="1" applyBorder="1" applyAlignment="1">
      <alignment vertical="center"/>
    </xf>
    <xf numFmtId="0" fontId="17" fillId="3" borderId="18" xfId="0" applyFont="1" applyFill="1" applyBorder="1" applyAlignment="1" applyProtection="1">
      <alignment horizontal="center"/>
      <protection locked="0"/>
    </xf>
    <xf numFmtId="0" fontId="17" fillId="3" borderId="19" xfId="0" applyFont="1" applyFill="1" applyBorder="1" applyAlignment="1" applyProtection="1">
      <alignment horizontal="center"/>
      <protection locked="0"/>
    </xf>
    <xf numFmtId="0" fontId="17" fillId="3" borderId="30" xfId="0" applyFont="1" applyFill="1" applyBorder="1" applyAlignment="1" applyProtection="1">
      <alignment horizontal="center"/>
      <protection locked="0"/>
    </xf>
    <xf numFmtId="0" fontId="10" fillId="0" borderId="0" xfId="0" applyFont="1" applyBorder="1" applyAlignment="1">
      <alignment horizontal="right" vertical="center" wrapText="1"/>
    </xf>
    <xf numFmtId="0" fontId="0" fillId="0" borderId="31" xfId="0" applyBorder="1" applyAlignment="1">
      <alignment horizontal="right" vertical="center"/>
    </xf>
    <xf numFmtId="0" fontId="0" fillId="0" borderId="0" xfId="0" applyBorder="1" applyAlignment="1">
      <alignment horizontal="right" vertical="center"/>
    </xf>
    <xf numFmtId="0" fontId="0" fillId="3" borderId="32"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31"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4" borderId="4" xfId="0" applyFont="1" applyFill="1" applyBorder="1" applyAlignment="1"/>
    <xf numFmtId="0" fontId="11" fillId="0" borderId="0" xfId="0" applyFont="1" applyAlignment="1">
      <alignment horizontal="left"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7" fillId="5" borderId="0" xfId="0" applyFont="1" applyFill="1" applyAlignment="1">
      <alignment horizontal="left"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9" fillId="4" borderId="4" xfId="0" applyFont="1" applyFill="1" applyBorder="1" applyAlignment="1" applyProtection="1"/>
    <xf numFmtId="0" fontId="33" fillId="0" borderId="0" xfId="0" applyFont="1" applyAlignment="1">
      <alignment horizontal="left" vertical="center" wrapText="1"/>
    </xf>
    <xf numFmtId="0" fontId="10" fillId="0" borderId="31" xfId="0" applyFont="1" applyBorder="1" applyAlignment="1">
      <alignment horizontal="right" vertical="center"/>
    </xf>
    <xf numFmtId="0" fontId="10" fillId="0" borderId="0"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15" xfId="0" applyFont="1" applyBorder="1" applyAlignment="1">
      <alignment horizontal="left" vertical="center" wrapText="1"/>
    </xf>
    <xf numFmtId="164" fontId="9" fillId="5" borderId="47" xfId="0" applyNumberFormat="1" applyFont="1" applyFill="1" applyBorder="1" applyAlignment="1">
      <alignment horizontal="right" vertical="center"/>
    </xf>
    <xf numFmtId="164" fontId="9" fillId="5" borderId="48" xfId="0" applyNumberFormat="1" applyFont="1" applyFill="1" applyBorder="1" applyAlignment="1">
      <alignment horizontal="right" vertical="center"/>
    </xf>
    <xf numFmtId="164" fontId="9" fillId="5" borderId="15" xfId="0" applyNumberFormat="1" applyFont="1" applyFill="1" applyBorder="1" applyAlignment="1">
      <alignment horizontal="right" vertical="center"/>
    </xf>
    <xf numFmtId="10" fontId="9" fillId="5" borderId="47" xfId="0" applyNumberFormat="1" applyFont="1" applyFill="1" applyBorder="1" applyAlignment="1">
      <alignment horizontal="center" vertical="center"/>
    </xf>
    <xf numFmtId="10" fontId="9" fillId="5" borderId="48" xfId="0" applyNumberFormat="1" applyFont="1" applyFill="1" applyBorder="1" applyAlignment="1">
      <alignment horizontal="center" vertical="center"/>
    </xf>
    <xf numFmtId="10" fontId="9" fillId="5" borderId="15" xfId="0" applyNumberFormat="1" applyFont="1" applyFill="1" applyBorder="1" applyAlignment="1">
      <alignment horizontal="center" vertical="center"/>
    </xf>
    <xf numFmtId="0" fontId="4" fillId="2" borderId="0" xfId="0" quotePrefix="1" applyFont="1" applyFill="1" applyAlignment="1" applyProtection="1">
      <alignment horizontal="center"/>
    </xf>
    <xf numFmtId="0" fontId="4" fillId="2" borderId="0" xfId="0" applyFont="1" applyFill="1" applyAlignment="1" applyProtection="1">
      <alignment horizontal="center"/>
    </xf>
    <xf numFmtId="0" fontId="7" fillId="0" borderId="1" xfId="0" applyFont="1" applyBorder="1" applyAlignment="1">
      <alignment horizontal="left" vertical="center" wrapText="1"/>
    </xf>
    <xf numFmtId="10" fontId="9" fillId="5" borderId="48" xfId="0" applyNumberFormat="1" applyFont="1" applyFill="1" applyBorder="1" applyAlignment="1">
      <alignment horizontal="right" vertical="center"/>
    </xf>
    <xf numFmtId="10" fontId="9" fillId="5" borderId="15" xfId="0" applyNumberFormat="1" applyFont="1" applyFill="1" applyBorder="1" applyAlignment="1">
      <alignment horizontal="right" vertical="center"/>
    </xf>
    <xf numFmtId="0" fontId="7" fillId="0" borderId="1"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15" xfId="0" applyFont="1" applyBorder="1" applyAlignment="1">
      <alignment horizontal="left" vertical="center"/>
    </xf>
    <xf numFmtId="0" fontId="7" fillId="0" borderId="1" xfId="0" applyFont="1" applyBorder="1" applyAlignment="1">
      <alignment horizontal="center"/>
    </xf>
    <xf numFmtId="0" fontId="7" fillId="0" borderId="1" xfId="0" applyFont="1" applyBorder="1" applyAlignment="1">
      <alignment horizontal="center" vertical="center"/>
    </xf>
    <xf numFmtId="0" fontId="10" fillId="0" borderId="0" xfId="0" applyFont="1" applyAlignment="1">
      <alignment horizontal="left" vertical="top" wrapText="1"/>
    </xf>
    <xf numFmtId="0" fontId="6" fillId="0" borderId="0" xfId="0" applyFont="1" applyAlignment="1" applyProtection="1">
      <alignment horizontal="center"/>
    </xf>
    <xf numFmtId="0" fontId="2" fillId="5" borderId="31"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0" fillId="4" borderId="1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0" fontId="10" fillId="7" borderId="18" xfId="0" applyFont="1" applyFill="1" applyBorder="1" applyAlignment="1" applyProtection="1">
      <alignment horizontal="left" vertical="center"/>
    </xf>
    <xf numFmtId="0" fontId="10" fillId="7" borderId="30"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30"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0" fontId="7" fillId="4" borderId="47" xfId="0" applyFont="1" applyFill="1" applyBorder="1" applyAlignment="1" applyProtection="1">
      <alignment horizontal="left" vertical="center" wrapText="1"/>
    </xf>
    <xf numFmtId="0" fontId="7" fillId="4" borderId="48"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10" fillId="0" borderId="54" xfId="0" applyFont="1" applyBorder="1" applyAlignment="1" applyProtection="1">
      <alignment horizontal="center" vertical="center"/>
    </xf>
    <xf numFmtId="0" fontId="10" fillId="0" borderId="55" xfId="0" applyFont="1" applyBorder="1" applyAlignment="1" applyProtection="1">
      <alignment horizontal="center" vertical="center"/>
    </xf>
    <xf numFmtId="0" fontId="7" fillId="4" borderId="47" xfId="0" applyFont="1" applyFill="1" applyBorder="1" applyAlignment="1" applyProtection="1">
      <alignment horizontal="left" vertical="center"/>
    </xf>
    <xf numFmtId="0" fontId="7" fillId="4" borderId="48"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164" fontId="9" fillId="4" borderId="47" xfId="0" applyNumberFormat="1" applyFont="1" applyFill="1" applyBorder="1" applyAlignment="1" applyProtection="1">
      <alignment horizontal="right" vertical="center"/>
    </xf>
    <xf numFmtId="164" fontId="9" fillId="4" borderId="48" xfId="0" applyNumberFormat="1" applyFont="1" applyFill="1" applyBorder="1" applyAlignment="1" applyProtection="1">
      <alignment horizontal="right" vertical="center"/>
    </xf>
    <xf numFmtId="164" fontId="9" fillId="4" borderId="15" xfId="0" applyNumberFormat="1" applyFont="1" applyFill="1" applyBorder="1" applyAlignment="1" applyProtection="1">
      <alignment horizontal="right" vertical="center"/>
    </xf>
    <xf numFmtId="10" fontId="9" fillId="4" borderId="47" xfId="0" applyNumberFormat="1" applyFont="1" applyFill="1" applyBorder="1" applyAlignment="1" applyProtection="1">
      <alignment horizontal="center" vertical="center"/>
    </xf>
    <xf numFmtId="10" fontId="9" fillId="4" borderId="48" xfId="0" applyNumberFormat="1" applyFont="1" applyFill="1" applyBorder="1" applyAlignment="1" applyProtection="1">
      <alignment horizontal="center" vertical="center"/>
    </xf>
    <xf numFmtId="10" fontId="9" fillId="4" borderId="15" xfId="0" applyNumberFormat="1" applyFont="1" applyFill="1" applyBorder="1" applyAlignment="1" applyProtection="1">
      <alignment horizontal="center" vertical="center"/>
    </xf>
    <xf numFmtId="0" fontId="16" fillId="4" borderId="18"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0" fontId="7" fillId="4" borderId="18" xfId="0" applyFont="1" applyFill="1" applyBorder="1" applyAlignment="1" applyProtection="1">
      <alignment horizontal="left"/>
    </xf>
    <xf numFmtId="0" fontId="7" fillId="4" borderId="30" xfId="0" applyFont="1" applyFill="1" applyBorder="1" applyAlignment="1" applyProtection="1">
      <alignment horizontal="left"/>
    </xf>
    <xf numFmtId="0" fontId="2" fillId="5" borderId="0" xfId="0" applyFont="1" applyFill="1" applyBorder="1" applyAlignment="1" applyProtection="1">
      <alignment horizontal="center"/>
    </xf>
  </cellXfs>
  <cellStyles count="4">
    <cellStyle name="Normal" xfId="0" builtinId="0"/>
    <cellStyle name="Normal 2" xfId="2"/>
    <cellStyle name="Pourcentage" xfId="1" builtinId="5"/>
    <cellStyle name="Pourcentage 2" xfId="3"/>
  </cellStyles>
  <dxfs count="5">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14</xdr:row>
          <xdr:rowOff>137160</xdr:rowOff>
        </xdr:from>
        <xdr:to>
          <xdr:col>2</xdr:col>
          <xdr:colOff>259080</xdr:colOff>
          <xdr:row>15</xdr:row>
          <xdr:rowOff>68580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Soumis aux règles de la commande publique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190500</xdr:rowOff>
        </xdr:from>
        <xdr:to>
          <xdr:col>2</xdr:col>
          <xdr:colOff>266700</xdr:colOff>
          <xdr:row>16</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 soumis aux règles de la commande publique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0</xdr:rowOff>
        </xdr:from>
        <xdr:to>
          <xdr:col>5</xdr:col>
          <xdr:colOff>304800</xdr:colOff>
          <xdr:row>34</xdr:row>
          <xdr:rowOff>182880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178339</xdr:colOff>
      <xdr:row>14</xdr:row>
      <xdr:rowOff>97923</xdr:rowOff>
    </xdr:from>
    <xdr:ext cx="2786597" cy="264560"/>
    <xdr:sp macro="" textlink="">
      <xdr:nvSpPr>
        <xdr:cNvPr id="2" name="Rectangle 1"/>
        <xdr:cNvSpPr/>
      </xdr:nvSpPr>
      <xdr:spPr>
        <a:xfrm>
          <a:off x="3445414" y="3565023"/>
          <a:ext cx="2786597" cy="264560"/>
        </a:xfrm>
        <a:prstGeom prst="rect">
          <a:avLst/>
        </a:prstGeom>
        <a:noFill/>
      </xdr:spPr>
      <xdr:txBody>
        <a:bodyPr wrap="none" lIns="91440" tIns="45720" rIns="91440" bIns="45720">
          <a:spAutoFit/>
        </a:bodyPr>
        <a:lstStyle/>
        <a:p>
          <a:pPr algn="ctr"/>
          <a:r>
            <a:rPr lang="fr-FR" sz="1100" b="1" cap="none" spc="0">
              <a:ln w="0"/>
              <a:solidFill>
                <a:srgbClr val="FF0000"/>
              </a:solidFill>
              <a:effectLst>
                <a:outerShdw blurRad="38100" dist="19050" dir="2700000" algn="tl" rotWithShape="0">
                  <a:schemeClr val="dk1">
                    <a:alpha val="40000"/>
                  </a:schemeClr>
                </a:outerShdw>
              </a:effectLst>
            </a:rPr>
            <a:t>Soumis aux règles de la commande publique</a:t>
          </a:r>
        </a:p>
      </xdr:txBody>
    </xdr:sp>
    <xdr:clientData/>
  </xdr:oneCellAnchor>
  <xdr:oneCellAnchor>
    <xdr:from>
      <xdr:col>2</xdr:col>
      <xdr:colOff>145363</xdr:colOff>
      <xdr:row>15</xdr:row>
      <xdr:rowOff>183648</xdr:rowOff>
    </xdr:from>
    <xdr:ext cx="3119252" cy="264560"/>
    <xdr:sp macro="" textlink="">
      <xdr:nvSpPr>
        <xdr:cNvPr id="18" name="Rectangle 17"/>
        <xdr:cNvSpPr/>
      </xdr:nvSpPr>
      <xdr:spPr>
        <a:xfrm>
          <a:off x="3412438" y="3898398"/>
          <a:ext cx="3119252" cy="264560"/>
        </a:xfrm>
        <a:prstGeom prst="rect">
          <a:avLst/>
        </a:prstGeom>
        <a:noFill/>
      </xdr:spPr>
      <xdr:txBody>
        <a:bodyPr wrap="none" lIns="91440" tIns="45720" rIns="91440" bIns="45720">
          <a:spAutoFit/>
        </a:bodyPr>
        <a:lstStyle/>
        <a:p>
          <a:pPr algn="ctr"/>
          <a:r>
            <a:rPr lang="fr-FR" sz="1100" b="1" cap="none" spc="0">
              <a:ln w="0"/>
              <a:solidFill>
                <a:srgbClr val="FF0000"/>
              </a:solidFill>
              <a:effectLst>
                <a:outerShdw blurRad="38100" dist="19050" dir="2700000" algn="tl" rotWithShape="0">
                  <a:schemeClr val="dk1">
                    <a:alpha val="40000"/>
                  </a:schemeClr>
                </a:outerShdw>
              </a:effectLst>
            </a:rPr>
            <a:t>Non soumis aux règles de la commande publique</a:t>
          </a:r>
        </a:p>
      </xdr:txBody>
    </xdr:sp>
    <xdr:clientData/>
  </xdr:oneCellAnchor>
  <xdr:twoCellAnchor>
    <xdr:from>
      <xdr:col>5</xdr:col>
      <xdr:colOff>76200</xdr:colOff>
      <xdr:row>33</xdr:row>
      <xdr:rowOff>114300</xdr:rowOff>
    </xdr:from>
    <xdr:to>
      <xdr:col>6</xdr:col>
      <xdr:colOff>19050</xdr:colOff>
      <xdr:row>35</xdr:row>
      <xdr:rowOff>66675</xdr:rowOff>
    </xdr:to>
    <xdr:sp macro="" textlink="">
      <xdr:nvSpPr>
        <xdr:cNvPr id="3" name="Rectangle 2"/>
        <xdr:cNvSpPr/>
      </xdr:nvSpPr>
      <xdr:spPr>
        <a:xfrm>
          <a:off x="5867400" y="7867650"/>
          <a:ext cx="323850" cy="3048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2</xdr:col>
          <xdr:colOff>83820</xdr:colOff>
          <xdr:row>19</xdr:row>
          <xdr:rowOff>220980</xdr:rowOff>
        </xdr:from>
        <xdr:to>
          <xdr:col>2</xdr:col>
          <xdr:colOff>541020</xdr:colOff>
          <xdr:row>20</xdr:row>
          <xdr:rowOff>228600</xdr:rowOff>
        </xdr:to>
        <xdr:sp macro="" textlink="">
          <xdr:nvSpPr>
            <xdr:cNvPr id="9246" name="Check Box 30" descr="Oui"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21</xdr:row>
          <xdr:rowOff>83820</xdr:rowOff>
        </xdr:from>
        <xdr:to>
          <xdr:col>2</xdr:col>
          <xdr:colOff>419100</xdr:colOff>
          <xdr:row>22</xdr:row>
          <xdr:rowOff>68580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26</xdr:row>
          <xdr:rowOff>190500</xdr:rowOff>
        </xdr:from>
        <xdr:to>
          <xdr:col>2</xdr:col>
          <xdr:colOff>373380</xdr:colOff>
          <xdr:row>26</xdr:row>
          <xdr:rowOff>441960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0</xdr:rowOff>
        </xdr:from>
        <xdr:to>
          <xdr:col>3</xdr:col>
          <xdr:colOff>0</xdr:colOff>
          <xdr:row>27</xdr:row>
          <xdr:rowOff>213360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G/GESTION/5-POLES/6-ECONOMIE%20FORMATION%20R&amp;D/1-DAE/STARTER%20Ch&#233;quier/Appel%20&#224;%20projet%202017/Financ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 Dép Ressources"/>
      <sheetName val="Fonct dir "/>
      <sheetName val="(5) Fonct indir (Taux)"/>
      <sheetName val="(6) Personnel dir"/>
      <sheetName val=" (7) Nature"/>
      <sheetName val="(8) Fonc Dep Ressources"/>
      <sheetName val="(9) Service Instructeur"/>
      <sheetName val="Liste déroulante"/>
    </sheetNames>
    <sheetDataSet>
      <sheetData sheetId="0"/>
      <sheetData sheetId="1"/>
      <sheetData sheetId="2"/>
      <sheetData sheetId="3">
        <row r="36">
          <cell r="H36">
            <v>0</v>
          </cell>
        </row>
      </sheetData>
      <sheetData sheetId="4">
        <row r="25">
          <cell r="C25">
            <v>0</v>
          </cell>
        </row>
      </sheetData>
      <sheetData sheetId="5" refreshError="1"/>
      <sheetData sheetId="6" refreshError="1"/>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K39"/>
  <sheetViews>
    <sheetView showGridLines="0" showRowColHeaders="0" workbookViewId="0">
      <pane ySplit="4" topLeftCell="A14" activePane="bottomLeft" state="frozen"/>
      <selection activeCell="A12" sqref="A12:J12"/>
      <selection pane="bottomLeft" activeCell="B11" sqref="B11"/>
    </sheetView>
  </sheetViews>
  <sheetFormatPr baseColWidth="10" defaultRowHeight="13.2"/>
  <cols>
    <col min="1" max="1" width="19.44140625" customWidth="1"/>
    <col min="2" max="2" width="29.5546875" customWidth="1"/>
    <col min="3" max="3" width="16.44140625" customWidth="1"/>
    <col min="4" max="5" width="10.6640625" customWidth="1"/>
    <col min="6" max="10" width="5.6640625" customWidth="1"/>
  </cols>
  <sheetData>
    <row r="3" spans="1:11" ht="20.399999999999999">
      <c r="A3" s="296" t="s">
        <v>94</v>
      </c>
      <c r="B3" s="296"/>
      <c r="C3" s="296"/>
      <c r="D3" s="296"/>
      <c r="E3" s="296"/>
      <c r="F3" s="296"/>
      <c r="G3" s="296"/>
      <c r="H3" s="296"/>
      <c r="I3" s="296"/>
      <c r="J3" s="296"/>
    </row>
    <row r="4" spans="1:11" ht="35.25" customHeight="1" thickBot="1"/>
    <row r="5" spans="1:11" s="49" customFormat="1" ht="13.8" thickBot="1">
      <c r="A5" s="102" t="s">
        <v>77</v>
      </c>
      <c r="B5" s="297"/>
      <c r="C5" s="298"/>
      <c r="D5" s="298"/>
      <c r="E5" s="298"/>
      <c r="F5" s="298"/>
      <c r="G5" s="298"/>
      <c r="H5" s="298"/>
      <c r="I5" s="298"/>
      <c r="J5" s="299"/>
    </row>
    <row r="6" spans="1:11" s="49" customFormat="1" ht="28.5" customHeight="1">
      <c r="A6" s="300"/>
      <c r="B6" s="301"/>
      <c r="C6" s="301"/>
      <c r="D6" s="301"/>
      <c r="E6" s="301"/>
      <c r="F6" s="301"/>
      <c r="G6" s="301"/>
      <c r="H6" s="301"/>
      <c r="I6" s="301"/>
      <c r="J6" s="301"/>
    </row>
    <row r="7" spans="1:11" s="49" customFormat="1">
      <c r="A7" s="301"/>
      <c r="B7" s="301"/>
      <c r="C7" s="301"/>
      <c r="D7" s="301"/>
      <c r="E7" s="301"/>
      <c r="F7" s="301"/>
      <c r="G7" s="301"/>
      <c r="H7" s="301"/>
      <c r="I7" s="301"/>
      <c r="J7" s="301"/>
      <c r="K7" s="280"/>
    </row>
    <row r="8" spans="1:11" s="49" customFormat="1">
      <c r="K8" s="280"/>
    </row>
    <row r="9" spans="1:11" s="49" customFormat="1">
      <c r="A9" s="302" t="s">
        <v>0</v>
      </c>
      <c r="B9" s="303"/>
      <c r="K9" s="280"/>
    </row>
    <row r="10" spans="1:11" s="49" customFormat="1" ht="26.25" customHeight="1" thickBot="1">
      <c r="K10" s="280"/>
    </row>
    <row r="11" spans="1:11" s="49" customFormat="1">
      <c r="A11" s="175" t="s">
        <v>78</v>
      </c>
      <c r="B11" s="176"/>
      <c r="C11" s="176"/>
      <c r="D11" s="176"/>
      <c r="E11" s="176"/>
      <c r="F11" s="176"/>
      <c r="G11" s="176"/>
      <c r="H11" s="176"/>
      <c r="I11" s="176"/>
      <c r="J11" s="177"/>
      <c r="K11" s="280"/>
    </row>
    <row r="12" spans="1:11" s="49" customFormat="1" ht="47.25" customHeight="1">
      <c r="A12" s="304" t="s">
        <v>95</v>
      </c>
      <c r="B12" s="305"/>
      <c r="C12" s="305"/>
      <c r="D12" s="305"/>
      <c r="E12" s="305"/>
      <c r="F12" s="305"/>
      <c r="G12" s="305"/>
      <c r="H12" s="305"/>
      <c r="I12" s="305"/>
      <c r="J12" s="306"/>
      <c r="K12" s="280"/>
    </row>
    <row r="13" spans="1:11" s="49" customFormat="1">
      <c r="A13" s="178"/>
      <c r="B13" s="179"/>
      <c r="C13" s="179"/>
      <c r="D13" s="179"/>
      <c r="E13" s="179"/>
      <c r="F13" s="179"/>
      <c r="G13" s="179"/>
      <c r="H13" s="179"/>
      <c r="I13" s="179"/>
      <c r="J13" s="180"/>
      <c r="K13" s="280"/>
    </row>
    <row r="14" spans="1:11" s="49" customFormat="1">
      <c r="A14" s="288" t="s">
        <v>79</v>
      </c>
      <c r="B14" s="289"/>
      <c r="C14" s="289"/>
      <c r="D14" s="289"/>
      <c r="E14" s="289"/>
      <c r="F14" s="289"/>
      <c r="G14" s="289"/>
      <c r="H14" s="289"/>
      <c r="I14" s="289"/>
      <c r="J14" s="290"/>
      <c r="K14" s="280"/>
    </row>
    <row r="15" spans="1:11" s="49" customFormat="1" ht="20.100000000000001" customHeight="1">
      <c r="A15" s="291" t="s">
        <v>80</v>
      </c>
      <c r="B15" s="292"/>
      <c r="C15" s="181"/>
      <c r="D15" s="181"/>
      <c r="E15" s="181"/>
      <c r="F15" s="276"/>
      <c r="G15" s="276"/>
      <c r="H15" s="276"/>
      <c r="I15" s="276"/>
      <c r="J15" s="277"/>
      <c r="K15" s="280"/>
    </row>
    <row r="16" spans="1:11" s="49" customFormat="1" ht="20.100000000000001" customHeight="1">
      <c r="A16" s="291"/>
      <c r="B16" s="292"/>
      <c r="C16" s="181"/>
      <c r="D16" s="181"/>
      <c r="E16" s="181"/>
      <c r="F16" s="276"/>
      <c r="G16" s="276"/>
      <c r="H16" s="278"/>
      <c r="I16" s="278"/>
      <c r="J16" s="279"/>
      <c r="K16" s="280"/>
    </row>
    <row r="17" spans="1:11" s="49" customFormat="1" ht="20.100000000000001" customHeight="1">
      <c r="A17" s="291"/>
      <c r="B17" s="292"/>
      <c r="C17" s="181"/>
      <c r="D17" s="181"/>
      <c r="E17" s="181"/>
      <c r="F17" s="276"/>
      <c r="G17" s="276"/>
      <c r="H17" s="278"/>
      <c r="I17" s="278"/>
      <c r="J17" s="279"/>
      <c r="K17" s="280"/>
    </row>
    <row r="18" spans="1:11" s="49" customFormat="1">
      <c r="A18" s="184"/>
      <c r="B18" s="185"/>
      <c r="C18" s="186"/>
      <c r="D18" s="186"/>
      <c r="E18" s="186"/>
      <c r="F18" s="179"/>
      <c r="G18" s="179"/>
      <c r="H18" s="182"/>
      <c r="I18" s="182"/>
      <c r="J18" s="183"/>
      <c r="K18" s="280"/>
    </row>
    <row r="19" spans="1:11" s="49" customFormat="1">
      <c r="A19" s="288" t="s">
        <v>81</v>
      </c>
      <c r="B19" s="289"/>
      <c r="C19" s="289"/>
      <c r="D19" s="289"/>
      <c r="E19" s="289"/>
      <c r="F19" s="289"/>
      <c r="G19" s="289"/>
      <c r="H19" s="289"/>
      <c r="I19" s="289"/>
      <c r="J19" s="290"/>
      <c r="K19" s="280"/>
    </row>
    <row r="20" spans="1:11" s="49" customFormat="1" ht="20.100000000000001" customHeight="1">
      <c r="A20" s="293" t="s">
        <v>82</v>
      </c>
      <c r="B20" s="294"/>
      <c r="C20" s="295"/>
      <c r="D20" s="195"/>
      <c r="E20" s="195"/>
      <c r="F20" s="195"/>
      <c r="G20" s="195"/>
      <c r="H20" s="195"/>
      <c r="I20" s="195"/>
      <c r="J20" s="282"/>
      <c r="K20" s="281" t="b">
        <v>0</v>
      </c>
    </row>
    <row r="21" spans="1:11" s="49" customFormat="1" ht="20.100000000000001" customHeight="1">
      <c r="A21" s="293"/>
      <c r="B21" s="294"/>
      <c r="C21" s="295"/>
      <c r="D21" s="195"/>
      <c r="E21" s="195"/>
      <c r="F21" s="195"/>
      <c r="G21" s="195"/>
      <c r="H21" s="195"/>
      <c r="I21" s="195"/>
      <c r="J21" s="282"/>
      <c r="K21" s="281" t="b">
        <v>0</v>
      </c>
    </row>
    <row r="22" spans="1:11" s="49" customFormat="1" ht="20.100000000000001" customHeight="1">
      <c r="A22" s="293"/>
      <c r="B22" s="294"/>
      <c r="C22" s="295"/>
      <c r="D22" s="195"/>
      <c r="E22" s="195"/>
      <c r="F22" s="195"/>
      <c r="G22" s="195"/>
      <c r="H22" s="195"/>
      <c r="I22" s="195"/>
      <c r="J22" s="282"/>
      <c r="K22" s="280"/>
    </row>
    <row r="23" spans="1:11" s="49" customFormat="1">
      <c r="A23" s="293"/>
      <c r="B23" s="294"/>
      <c r="C23" s="295"/>
      <c r="D23" s="195"/>
      <c r="E23" s="195"/>
      <c r="F23" s="195"/>
      <c r="G23" s="195"/>
      <c r="H23" s="195"/>
      <c r="I23" s="195"/>
      <c r="J23" s="282"/>
      <c r="K23" s="280"/>
    </row>
    <row r="24" spans="1:11" s="49" customFormat="1">
      <c r="A24" s="293"/>
      <c r="B24" s="294"/>
      <c r="C24" s="295"/>
      <c r="D24" s="195"/>
      <c r="E24" s="195"/>
      <c r="F24" s="195"/>
      <c r="G24" s="195"/>
      <c r="H24" s="195"/>
      <c r="I24" s="195"/>
      <c r="J24" s="282"/>
      <c r="K24" s="280"/>
    </row>
    <row r="25" spans="1:11" s="49" customFormat="1">
      <c r="A25" s="178"/>
      <c r="B25" s="179"/>
      <c r="C25" s="179"/>
      <c r="D25" s="179"/>
      <c r="E25" s="179"/>
      <c r="F25" s="179"/>
      <c r="G25" s="179"/>
      <c r="H25" s="182"/>
      <c r="I25" s="182"/>
      <c r="J25" s="183"/>
      <c r="K25" s="280"/>
    </row>
    <row r="26" spans="1:11" s="49" customFormat="1">
      <c r="A26" s="288" t="s">
        <v>83</v>
      </c>
      <c r="B26" s="289"/>
      <c r="C26" s="289"/>
      <c r="D26" s="289"/>
      <c r="E26" s="289"/>
      <c r="F26" s="289"/>
      <c r="G26" s="289"/>
      <c r="H26" s="289"/>
      <c r="I26" s="289"/>
      <c r="J26" s="290"/>
      <c r="K26" s="280"/>
    </row>
    <row r="27" spans="1:11" s="49" customFormat="1" ht="39.9" customHeight="1">
      <c r="A27" s="293" t="s">
        <v>84</v>
      </c>
      <c r="B27" s="294"/>
      <c r="C27" s="187"/>
      <c r="D27" s="188"/>
      <c r="E27" s="179"/>
      <c r="F27" s="189"/>
      <c r="G27" s="189"/>
      <c r="H27" s="182"/>
      <c r="I27" s="182"/>
      <c r="J27" s="183"/>
      <c r="K27" s="281" t="b">
        <v>0</v>
      </c>
    </row>
    <row r="28" spans="1:11" s="49" customFormat="1" ht="39.9" customHeight="1">
      <c r="A28" s="293"/>
      <c r="B28" s="294"/>
      <c r="C28" s="181"/>
      <c r="D28" s="190"/>
      <c r="E28" s="179"/>
      <c r="F28" s="179"/>
      <c r="G28" s="179"/>
      <c r="H28" s="182"/>
      <c r="I28" s="182"/>
      <c r="J28" s="183"/>
      <c r="K28" s="281" t="b">
        <v>0</v>
      </c>
    </row>
    <row r="29" spans="1:11" s="49" customFormat="1" ht="13.8" thickBot="1">
      <c r="A29" s="191"/>
      <c r="B29" s="192"/>
      <c r="C29" s="192"/>
      <c r="D29" s="192"/>
      <c r="E29" s="192"/>
      <c r="F29" s="192"/>
      <c r="G29" s="192"/>
      <c r="H29" s="193"/>
      <c r="I29" s="193"/>
      <c r="J29" s="194"/>
      <c r="K29" s="280"/>
    </row>
    <row r="30" spans="1:11" ht="13.8">
      <c r="A30" s="103"/>
      <c r="B30" s="103"/>
      <c r="C30" s="103"/>
      <c r="D30" s="103"/>
      <c r="E30" s="103"/>
      <c r="F30" s="103"/>
      <c r="G30" s="103"/>
      <c r="H30" s="104"/>
      <c r="I30" s="104"/>
      <c r="J30" s="104"/>
      <c r="K30" s="226"/>
    </row>
    <row r="31" spans="1:11" ht="13.8">
      <c r="A31" s="103"/>
      <c r="B31" s="103"/>
      <c r="C31" s="103"/>
      <c r="D31" s="103"/>
      <c r="E31" s="103"/>
      <c r="F31" s="103"/>
      <c r="G31" s="103"/>
      <c r="H31" s="104"/>
      <c r="I31" s="104"/>
      <c r="J31" s="104"/>
      <c r="K31" s="226"/>
    </row>
    <row r="32" spans="1:11" ht="13.8">
      <c r="A32" s="103"/>
      <c r="B32" s="103"/>
      <c r="C32" s="103"/>
      <c r="D32" s="103"/>
      <c r="E32" s="103"/>
      <c r="F32" s="103"/>
      <c r="G32" s="103"/>
      <c r="H32" s="104"/>
      <c r="I32" s="104"/>
      <c r="J32" s="104"/>
      <c r="K32" s="226"/>
    </row>
    <row r="33" spans="1:11" ht="13.8">
      <c r="A33" s="103"/>
      <c r="B33" s="103"/>
      <c r="C33" s="103"/>
      <c r="D33" s="103"/>
      <c r="E33" s="103"/>
      <c r="F33" s="103"/>
      <c r="G33" s="103"/>
      <c r="H33" s="104"/>
      <c r="I33" s="104"/>
      <c r="J33" s="104"/>
      <c r="K33" s="226"/>
    </row>
    <row r="34" spans="1:11" ht="13.8">
      <c r="A34" s="103"/>
      <c r="B34" s="103"/>
      <c r="C34" s="103"/>
      <c r="D34" s="103"/>
      <c r="E34" s="103"/>
      <c r="F34" s="103"/>
      <c r="G34" s="103"/>
      <c r="H34" s="104"/>
      <c r="I34" s="104"/>
      <c r="J34" s="104"/>
      <c r="K34" s="226"/>
    </row>
    <row r="35" spans="1:11" ht="14.4">
      <c r="A35" s="38"/>
      <c r="B35" s="39" t="s">
        <v>25</v>
      </c>
      <c r="C35" s="307"/>
      <c r="D35" s="308"/>
      <c r="E35" s="309"/>
      <c r="F35" s="40"/>
      <c r="G35" s="40"/>
      <c r="H35" s="40"/>
      <c r="K35" s="226"/>
    </row>
    <row r="36" spans="1:11">
      <c r="A36" s="39"/>
      <c r="B36" s="39"/>
      <c r="C36" s="40"/>
      <c r="D36" s="40"/>
      <c r="E36" s="40"/>
      <c r="F36" s="40"/>
      <c r="G36" s="40"/>
      <c r="H36" s="40"/>
      <c r="K36" s="226"/>
    </row>
    <row r="37" spans="1:11">
      <c r="A37" s="310" t="s">
        <v>85</v>
      </c>
      <c r="B37" s="311"/>
      <c r="C37" s="313"/>
      <c r="D37" s="314"/>
      <c r="E37" s="314"/>
      <c r="F37" s="314"/>
      <c r="G37" s="314"/>
      <c r="H37" s="315"/>
      <c r="K37" s="226"/>
    </row>
    <row r="38" spans="1:11">
      <c r="A38" s="312"/>
      <c r="B38" s="311"/>
      <c r="C38" s="316"/>
      <c r="D38" s="317"/>
      <c r="E38" s="317"/>
      <c r="F38" s="317"/>
      <c r="G38" s="317"/>
      <c r="H38" s="318"/>
      <c r="K38" s="226"/>
    </row>
    <row r="39" spans="1:11">
      <c r="A39" s="312"/>
      <c r="B39" s="311"/>
      <c r="C39" s="319"/>
      <c r="D39" s="320"/>
      <c r="E39" s="320"/>
      <c r="F39" s="320"/>
      <c r="G39" s="320"/>
      <c r="H39" s="321"/>
      <c r="K39" s="226"/>
    </row>
  </sheetData>
  <sheetProtection algorithmName="SHA-512" hashValue="7Nvg7B12SF9isPmuVb66m9FbtpSm1xSYbbjq0RiMQHKf3uxeeRMvVxwKW+DGuFOuJla7fgW0KjsETbOP6BUNWQ==" saltValue="ljQS+DvzfIHde1HxfHQHpg==" spinCount="100000" sheet="1" objects="1" scenarios="1"/>
  <mergeCells count="15">
    <mergeCell ref="C35:E35"/>
    <mergeCell ref="A37:B39"/>
    <mergeCell ref="C37:H39"/>
    <mergeCell ref="A27:B28"/>
    <mergeCell ref="A26:J26"/>
    <mergeCell ref="A3:J3"/>
    <mergeCell ref="B5:J5"/>
    <mergeCell ref="A6:J7"/>
    <mergeCell ref="A9:B9"/>
    <mergeCell ref="A12:J12"/>
    <mergeCell ref="A14:J14"/>
    <mergeCell ref="A15:B17"/>
    <mergeCell ref="A19:J19"/>
    <mergeCell ref="A20:B24"/>
    <mergeCell ref="C20:C24"/>
  </mergeCells>
  <conditionalFormatting sqref="A26:J34">
    <cfRule type="expression" dxfId="4" priority="1">
      <formula>$K$21=TRUE</formula>
    </cfRule>
  </conditionalFormatting>
  <pageMargins left="0.70866141732283472" right="0.70866141732283472" top="0.74803149606299213" bottom="0.74803149606299213" header="0.31496062992125984" footer="0.31496062992125984"/>
  <pageSetup paperSize="9" scale="76" orientation="portrait" r:id="rId1"/>
  <headerFooter>
    <oddHeader>&amp;L&amp;G&amp;CAppel à projet Chéquier STARTER</oddHeader>
    <oddFooter>&amp;C&amp;A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2</xdr:col>
                    <xdr:colOff>45720</xdr:colOff>
                    <xdr:row>14</xdr:row>
                    <xdr:rowOff>137160</xdr:rowOff>
                  </from>
                  <to>
                    <xdr:col>2</xdr:col>
                    <xdr:colOff>259080</xdr:colOff>
                    <xdr:row>15</xdr:row>
                    <xdr:rowOff>68580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2</xdr:col>
                    <xdr:colOff>45720</xdr:colOff>
                    <xdr:row>15</xdr:row>
                    <xdr:rowOff>190500</xdr:rowOff>
                  </from>
                  <to>
                    <xdr:col>2</xdr:col>
                    <xdr:colOff>266700</xdr:colOff>
                    <xdr:row>16</xdr:row>
                    <xdr:rowOff>190500</xdr:rowOff>
                  </to>
                </anchor>
              </controlPr>
            </control>
          </mc:Choice>
        </mc:AlternateContent>
        <mc:AlternateContent xmlns:mc="http://schemas.openxmlformats.org/markup-compatibility/2006">
          <mc:Choice Requires="x14">
            <control shapeId="9226" r:id="rId7" name="Check Box 10">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27" r:id="rId8" name="Check Box 11">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28" r:id="rId9" name="Check Box 12">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29" r:id="rId10" name="Check Box 13">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30" r:id="rId11" name="Check Box 14">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31" r:id="rId12" name="Check Box 15">
              <controlPr locked="0" defaultSize="0" autoFill="0" autoLine="0" autoPict="0">
                <anchor moveWithCells="1">
                  <from>
                    <xdr:col>5</xdr:col>
                    <xdr:colOff>76200</xdr:colOff>
                    <xdr:row>34</xdr:row>
                    <xdr:rowOff>0</xdr:rowOff>
                  </from>
                  <to>
                    <xdr:col>5</xdr:col>
                    <xdr:colOff>304800</xdr:colOff>
                    <xdr:row>34</xdr:row>
                    <xdr:rowOff>182880</xdr:rowOff>
                  </to>
                </anchor>
              </controlPr>
            </control>
          </mc:Choice>
        </mc:AlternateContent>
        <mc:AlternateContent xmlns:mc="http://schemas.openxmlformats.org/markup-compatibility/2006">
          <mc:Choice Requires="x14">
            <control shapeId="9246" r:id="rId13" name="Check Box 30">
              <controlPr defaultSize="0" autoFill="0" autoLine="0" autoPict="0" altText="Oui">
                <anchor moveWithCells="1">
                  <from>
                    <xdr:col>2</xdr:col>
                    <xdr:colOff>83820</xdr:colOff>
                    <xdr:row>19</xdr:row>
                    <xdr:rowOff>220980</xdr:rowOff>
                  </from>
                  <to>
                    <xdr:col>2</xdr:col>
                    <xdr:colOff>541020</xdr:colOff>
                    <xdr:row>20</xdr:row>
                    <xdr:rowOff>228600</xdr:rowOff>
                  </to>
                </anchor>
              </controlPr>
            </control>
          </mc:Choice>
        </mc:AlternateContent>
        <mc:AlternateContent xmlns:mc="http://schemas.openxmlformats.org/markup-compatibility/2006">
          <mc:Choice Requires="x14">
            <control shapeId="9247" r:id="rId14" name="Check Box 31">
              <controlPr defaultSize="0" autoFill="0" autoLine="0" autoPict="0">
                <anchor moveWithCells="1">
                  <from>
                    <xdr:col>2</xdr:col>
                    <xdr:colOff>83820</xdr:colOff>
                    <xdr:row>21</xdr:row>
                    <xdr:rowOff>83820</xdr:rowOff>
                  </from>
                  <to>
                    <xdr:col>2</xdr:col>
                    <xdr:colOff>419100</xdr:colOff>
                    <xdr:row>22</xdr:row>
                    <xdr:rowOff>68580</xdr:rowOff>
                  </to>
                </anchor>
              </controlPr>
            </control>
          </mc:Choice>
        </mc:AlternateContent>
        <mc:AlternateContent xmlns:mc="http://schemas.openxmlformats.org/markup-compatibility/2006">
          <mc:Choice Requires="x14">
            <control shapeId="9248" r:id="rId15" name="Check Box 32">
              <controlPr defaultSize="0" autoFill="0" autoLine="0" autoPict="0">
                <anchor moveWithCells="1">
                  <from>
                    <xdr:col>2</xdr:col>
                    <xdr:colOff>68580</xdr:colOff>
                    <xdr:row>26</xdr:row>
                    <xdr:rowOff>190500</xdr:rowOff>
                  </from>
                  <to>
                    <xdr:col>2</xdr:col>
                    <xdr:colOff>373380</xdr:colOff>
                    <xdr:row>26</xdr:row>
                    <xdr:rowOff>441960</xdr:rowOff>
                  </to>
                </anchor>
              </controlPr>
            </control>
          </mc:Choice>
        </mc:AlternateContent>
        <mc:AlternateContent xmlns:mc="http://schemas.openxmlformats.org/markup-compatibility/2006">
          <mc:Choice Requires="x14">
            <control shapeId="9249" r:id="rId16" name="Check Box 33">
              <controlPr defaultSize="0" autoFill="0" autoLine="0" autoPict="0">
                <anchor moveWithCells="1">
                  <from>
                    <xdr:col>2</xdr:col>
                    <xdr:colOff>68580</xdr:colOff>
                    <xdr:row>27</xdr:row>
                    <xdr:rowOff>0</xdr:rowOff>
                  </from>
                  <to>
                    <xdr:col>3</xdr:col>
                    <xdr:colOff>0</xdr:colOff>
                    <xdr:row>27</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2"/>
  <sheetViews>
    <sheetView showGridLines="0" showRowColHeaders="0" zoomScale="87" zoomScaleNormal="87" workbookViewId="0">
      <pane xSplit="1" ySplit="4" topLeftCell="B32" activePane="bottomRight" state="frozen"/>
      <selection activeCell="A12" sqref="A12:J12"/>
      <selection pane="topRight" activeCell="A12" sqref="A12:J12"/>
      <selection pane="bottomLeft" activeCell="A12" sqref="A12:J12"/>
      <selection pane="bottomRight" activeCell="B5" sqref="B5"/>
    </sheetView>
  </sheetViews>
  <sheetFormatPr baseColWidth="10" defaultColWidth="11.44140625" defaultRowHeight="13.2"/>
  <cols>
    <col min="1" max="1" width="59" style="49" customWidth="1"/>
    <col min="2" max="2" width="27.88671875" style="49" customWidth="1"/>
    <col min="3" max="3" width="40.44140625" style="49" customWidth="1"/>
    <col min="4" max="4" width="23.6640625" style="49" customWidth="1"/>
    <col min="5" max="5" width="23.44140625" style="49" customWidth="1"/>
    <col min="6" max="6" width="24" style="49" customWidth="1"/>
    <col min="7" max="7" width="20.33203125" style="49" customWidth="1"/>
    <col min="8" max="8" width="21" style="49" customWidth="1"/>
    <col min="9" max="16384" width="11.44140625" style="49"/>
  </cols>
  <sheetData>
    <row r="2" spans="1:8" ht="20.399999999999999">
      <c r="A2" s="296" t="s">
        <v>28</v>
      </c>
      <c r="B2" s="296"/>
      <c r="C2" s="296"/>
      <c r="D2" s="296"/>
      <c r="E2" s="296"/>
      <c r="F2" s="296"/>
      <c r="G2" s="296"/>
      <c r="H2" s="296"/>
    </row>
    <row r="4" spans="1:8" ht="20.399999999999999">
      <c r="A4" s="296" t="s">
        <v>29</v>
      </c>
      <c r="B4" s="296"/>
      <c r="C4" s="296"/>
      <c r="D4" s="296"/>
      <c r="E4" s="296"/>
      <c r="F4" s="296"/>
      <c r="G4" s="296"/>
      <c r="H4" s="296"/>
    </row>
    <row r="5" spans="1:8" ht="15">
      <c r="A5" s="41"/>
      <c r="B5" s="41"/>
      <c r="C5" s="41"/>
      <c r="D5" s="41"/>
      <c r="E5" s="41"/>
    </row>
    <row r="6" spans="1:8" s="50" customFormat="1" ht="91.5" customHeight="1">
      <c r="A6" s="327" t="s">
        <v>71</v>
      </c>
      <c r="B6" s="327"/>
      <c r="C6" s="327"/>
      <c r="D6" s="327"/>
      <c r="E6" s="327"/>
      <c r="F6" s="327"/>
      <c r="G6" s="327"/>
      <c r="H6" s="327"/>
    </row>
    <row r="7" spans="1:8" ht="15">
      <c r="A7" s="43"/>
      <c r="B7" s="43"/>
      <c r="C7" s="43"/>
      <c r="D7" s="41"/>
      <c r="E7" s="43"/>
      <c r="F7" s="50"/>
      <c r="G7" s="50"/>
      <c r="H7" s="50"/>
    </row>
    <row r="8" spans="1:8" ht="24.75" customHeight="1" thickBot="1">
      <c r="A8" s="1" t="s">
        <v>0</v>
      </c>
      <c r="B8" s="2"/>
      <c r="C8" s="3"/>
      <c r="E8" s="2"/>
    </row>
    <row r="9" spans="1:8" ht="23.25" customHeight="1" thickBot="1">
      <c r="D9" s="4"/>
      <c r="F9" s="324" t="s">
        <v>1</v>
      </c>
      <c r="G9" s="325"/>
      <c r="H9" s="326"/>
    </row>
    <row r="10" spans="1:8" ht="38.25" customHeight="1" thickBot="1">
      <c r="A10" s="5" t="s">
        <v>30</v>
      </c>
      <c r="B10" s="6" t="s">
        <v>75</v>
      </c>
      <c r="C10" s="6" t="s">
        <v>96</v>
      </c>
      <c r="D10" s="5" t="s">
        <v>3</v>
      </c>
      <c r="E10" s="114" t="s">
        <v>76</v>
      </c>
      <c r="F10" s="7" t="s">
        <v>4</v>
      </c>
      <c r="G10" s="8" t="s">
        <v>5</v>
      </c>
      <c r="H10" s="9" t="s">
        <v>6</v>
      </c>
    </row>
    <row r="11" spans="1:8" ht="15" thickTop="1">
      <c r="A11" s="44"/>
      <c r="B11" s="10"/>
      <c r="C11" s="121"/>
      <c r="D11" s="157"/>
      <c r="E11" s="158"/>
      <c r="F11" s="12"/>
      <c r="G11" s="45">
        <f t="shared" ref="G11:G51" si="0">D11-F11</f>
        <v>0</v>
      </c>
      <c r="H11" s="13"/>
    </row>
    <row r="12" spans="1:8" ht="14.4">
      <c r="A12" s="46"/>
      <c r="B12" s="14"/>
      <c r="C12" s="122"/>
      <c r="D12" s="159"/>
      <c r="E12" s="160"/>
      <c r="F12" s="16"/>
      <c r="G12" s="45">
        <f t="shared" si="0"/>
        <v>0</v>
      </c>
      <c r="H12" s="13"/>
    </row>
    <row r="13" spans="1:8" ht="14.4">
      <c r="A13" s="46"/>
      <c r="B13" s="14"/>
      <c r="C13" s="122"/>
      <c r="D13" s="159"/>
      <c r="E13" s="160"/>
      <c r="F13" s="16"/>
      <c r="G13" s="45">
        <f t="shared" si="0"/>
        <v>0</v>
      </c>
      <c r="H13" s="13"/>
    </row>
    <row r="14" spans="1:8" ht="14.4">
      <c r="A14" s="46"/>
      <c r="B14" s="14"/>
      <c r="C14" s="122"/>
      <c r="D14" s="159"/>
      <c r="E14" s="160"/>
      <c r="F14" s="16"/>
      <c r="G14" s="45">
        <f t="shared" si="0"/>
        <v>0</v>
      </c>
      <c r="H14" s="13"/>
    </row>
    <row r="15" spans="1:8" ht="14.4">
      <c r="A15" s="46"/>
      <c r="B15" s="14"/>
      <c r="C15" s="122"/>
      <c r="D15" s="161"/>
      <c r="E15" s="160"/>
      <c r="F15" s="16"/>
      <c r="G15" s="45">
        <f t="shared" si="0"/>
        <v>0</v>
      </c>
      <c r="H15" s="13"/>
    </row>
    <row r="16" spans="1:8" ht="14.4">
      <c r="A16" s="46"/>
      <c r="B16" s="14"/>
      <c r="C16" s="122"/>
      <c r="D16" s="161"/>
      <c r="E16" s="160"/>
      <c r="F16" s="16"/>
      <c r="G16" s="45">
        <f t="shared" si="0"/>
        <v>0</v>
      </c>
      <c r="H16" s="13"/>
    </row>
    <row r="17" spans="1:8" ht="14.4">
      <c r="A17" s="46"/>
      <c r="B17" s="14"/>
      <c r="C17" s="122"/>
      <c r="D17" s="161"/>
      <c r="E17" s="160"/>
      <c r="F17" s="16"/>
      <c r="G17" s="45">
        <f t="shared" si="0"/>
        <v>0</v>
      </c>
      <c r="H17" s="13"/>
    </row>
    <row r="18" spans="1:8" ht="14.4">
      <c r="A18" s="46"/>
      <c r="B18" s="14"/>
      <c r="C18" s="122"/>
      <c r="D18" s="161"/>
      <c r="E18" s="160"/>
      <c r="F18" s="16"/>
      <c r="G18" s="45">
        <f t="shared" si="0"/>
        <v>0</v>
      </c>
      <c r="H18" s="13"/>
    </row>
    <row r="19" spans="1:8" ht="14.4">
      <c r="A19" s="46"/>
      <c r="B19" s="14"/>
      <c r="C19" s="122"/>
      <c r="D19" s="161"/>
      <c r="E19" s="160"/>
      <c r="F19" s="16"/>
      <c r="G19" s="45">
        <f t="shared" si="0"/>
        <v>0</v>
      </c>
      <c r="H19" s="13"/>
    </row>
    <row r="20" spans="1:8" ht="14.4">
      <c r="A20" s="46"/>
      <c r="B20" s="14"/>
      <c r="C20" s="122"/>
      <c r="D20" s="161"/>
      <c r="E20" s="160"/>
      <c r="F20" s="16"/>
      <c r="G20" s="45">
        <f t="shared" si="0"/>
        <v>0</v>
      </c>
      <c r="H20" s="13"/>
    </row>
    <row r="21" spans="1:8" ht="14.4">
      <c r="A21" s="46"/>
      <c r="B21" s="14"/>
      <c r="C21" s="122"/>
      <c r="D21" s="161"/>
      <c r="E21" s="160"/>
      <c r="F21" s="16"/>
      <c r="G21" s="45">
        <f t="shared" si="0"/>
        <v>0</v>
      </c>
      <c r="H21" s="13"/>
    </row>
    <row r="22" spans="1:8" ht="14.4">
      <c r="A22" s="46"/>
      <c r="B22" s="14"/>
      <c r="C22" s="122"/>
      <c r="D22" s="161"/>
      <c r="E22" s="160"/>
      <c r="F22" s="16"/>
      <c r="G22" s="45">
        <f t="shared" si="0"/>
        <v>0</v>
      </c>
      <c r="H22" s="13"/>
    </row>
    <row r="23" spans="1:8" ht="14.4">
      <c r="A23" s="46"/>
      <c r="B23" s="14"/>
      <c r="C23" s="122"/>
      <c r="D23" s="161"/>
      <c r="E23" s="160"/>
      <c r="F23" s="16"/>
      <c r="G23" s="45">
        <f t="shared" si="0"/>
        <v>0</v>
      </c>
      <c r="H23" s="13"/>
    </row>
    <row r="24" spans="1:8" ht="14.4">
      <c r="A24" s="46"/>
      <c r="B24" s="14"/>
      <c r="C24" s="122"/>
      <c r="D24" s="161"/>
      <c r="E24" s="160"/>
      <c r="F24" s="16"/>
      <c r="G24" s="45">
        <f t="shared" si="0"/>
        <v>0</v>
      </c>
      <c r="H24" s="13"/>
    </row>
    <row r="25" spans="1:8" ht="14.4">
      <c r="A25" s="46"/>
      <c r="B25" s="14"/>
      <c r="C25" s="122"/>
      <c r="D25" s="161"/>
      <c r="E25" s="160"/>
      <c r="F25" s="16"/>
      <c r="G25" s="45">
        <f t="shared" si="0"/>
        <v>0</v>
      </c>
      <c r="H25" s="13"/>
    </row>
    <row r="26" spans="1:8" ht="14.4">
      <c r="A26" s="46"/>
      <c r="B26" s="14"/>
      <c r="C26" s="122"/>
      <c r="D26" s="161"/>
      <c r="E26" s="160"/>
      <c r="F26" s="16"/>
      <c r="G26" s="45">
        <f t="shared" si="0"/>
        <v>0</v>
      </c>
      <c r="H26" s="13"/>
    </row>
    <row r="27" spans="1:8" ht="14.4">
      <c r="A27" s="46"/>
      <c r="B27" s="14"/>
      <c r="C27" s="122"/>
      <c r="D27" s="161"/>
      <c r="E27" s="160"/>
      <c r="F27" s="16"/>
      <c r="G27" s="45">
        <f t="shared" si="0"/>
        <v>0</v>
      </c>
      <c r="H27" s="13"/>
    </row>
    <row r="28" spans="1:8" ht="14.4">
      <c r="A28" s="47"/>
      <c r="B28" s="14"/>
      <c r="C28" s="122"/>
      <c r="D28" s="161"/>
      <c r="E28" s="160"/>
      <c r="F28" s="16"/>
      <c r="G28" s="48">
        <f t="shared" si="0"/>
        <v>0</v>
      </c>
      <c r="H28" s="19"/>
    </row>
    <row r="29" spans="1:8" ht="14.4">
      <c r="A29" s="47"/>
      <c r="B29" s="14"/>
      <c r="C29" s="122"/>
      <c r="D29" s="161"/>
      <c r="E29" s="160"/>
      <c r="F29" s="16"/>
      <c r="G29" s="48">
        <f t="shared" si="0"/>
        <v>0</v>
      </c>
      <c r="H29" s="19"/>
    </row>
    <row r="30" spans="1:8" ht="14.4">
      <c r="A30" s="47"/>
      <c r="B30" s="14"/>
      <c r="C30" s="122"/>
      <c r="D30" s="161"/>
      <c r="E30" s="160"/>
      <c r="F30" s="16"/>
      <c r="G30" s="48">
        <f t="shared" si="0"/>
        <v>0</v>
      </c>
      <c r="H30" s="19"/>
    </row>
    <row r="31" spans="1:8" ht="14.4">
      <c r="A31" s="47"/>
      <c r="B31" s="14"/>
      <c r="C31" s="122"/>
      <c r="D31" s="161"/>
      <c r="E31" s="160"/>
      <c r="F31" s="16"/>
      <c r="G31" s="48">
        <f t="shared" si="0"/>
        <v>0</v>
      </c>
      <c r="H31" s="19"/>
    </row>
    <row r="32" spans="1:8" ht="14.4">
      <c r="A32" s="47"/>
      <c r="B32" s="14"/>
      <c r="C32" s="122"/>
      <c r="D32" s="161"/>
      <c r="E32" s="160"/>
      <c r="F32" s="16"/>
      <c r="G32" s="48">
        <f t="shared" si="0"/>
        <v>0</v>
      </c>
      <c r="H32" s="19"/>
    </row>
    <row r="33" spans="1:8" ht="14.4">
      <c r="A33" s="47"/>
      <c r="B33" s="14"/>
      <c r="C33" s="122"/>
      <c r="D33" s="161"/>
      <c r="E33" s="160"/>
      <c r="F33" s="16"/>
      <c r="G33" s="48">
        <f t="shared" si="0"/>
        <v>0</v>
      </c>
      <c r="H33" s="19"/>
    </row>
    <row r="34" spans="1:8" ht="14.4">
      <c r="A34" s="47"/>
      <c r="B34" s="14"/>
      <c r="C34" s="122"/>
      <c r="D34" s="161"/>
      <c r="E34" s="160"/>
      <c r="F34" s="16"/>
      <c r="G34" s="48">
        <f t="shared" si="0"/>
        <v>0</v>
      </c>
      <c r="H34" s="19"/>
    </row>
    <row r="35" spans="1:8" ht="14.4">
      <c r="A35" s="47"/>
      <c r="B35" s="14"/>
      <c r="C35" s="122"/>
      <c r="D35" s="161"/>
      <c r="E35" s="160"/>
      <c r="F35" s="16"/>
      <c r="G35" s="48">
        <f t="shared" si="0"/>
        <v>0</v>
      </c>
      <c r="H35" s="19"/>
    </row>
    <row r="36" spans="1:8" ht="14.4">
      <c r="A36" s="47"/>
      <c r="B36" s="14"/>
      <c r="C36" s="122"/>
      <c r="D36" s="161"/>
      <c r="E36" s="160"/>
      <c r="F36" s="16"/>
      <c r="G36" s="48">
        <f t="shared" si="0"/>
        <v>0</v>
      </c>
      <c r="H36" s="19"/>
    </row>
    <row r="37" spans="1:8" ht="14.4">
      <c r="A37" s="47"/>
      <c r="B37" s="14"/>
      <c r="C37" s="122"/>
      <c r="D37" s="161"/>
      <c r="E37" s="160"/>
      <c r="F37" s="16"/>
      <c r="G37" s="48">
        <f t="shared" si="0"/>
        <v>0</v>
      </c>
      <c r="H37" s="19"/>
    </row>
    <row r="38" spans="1:8" ht="14.4">
      <c r="A38" s="47"/>
      <c r="B38" s="14"/>
      <c r="C38" s="122"/>
      <c r="D38" s="161"/>
      <c r="E38" s="160"/>
      <c r="F38" s="16"/>
      <c r="G38" s="48">
        <f t="shared" si="0"/>
        <v>0</v>
      </c>
      <c r="H38" s="19"/>
    </row>
    <row r="39" spans="1:8" ht="14.4">
      <c r="A39" s="47"/>
      <c r="B39" s="14"/>
      <c r="C39" s="122"/>
      <c r="D39" s="161"/>
      <c r="E39" s="160"/>
      <c r="F39" s="16"/>
      <c r="G39" s="48">
        <f t="shared" si="0"/>
        <v>0</v>
      </c>
      <c r="H39" s="19"/>
    </row>
    <row r="40" spans="1:8" ht="14.4">
      <c r="A40" s="47"/>
      <c r="B40" s="14"/>
      <c r="C40" s="122"/>
      <c r="D40" s="161"/>
      <c r="E40" s="160"/>
      <c r="F40" s="16"/>
      <c r="G40" s="48">
        <f t="shared" si="0"/>
        <v>0</v>
      </c>
      <c r="H40" s="19"/>
    </row>
    <row r="41" spans="1:8" ht="14.4">
      <c r="A41" s="47"/>
      <c r="B41" s="14"/>
      <c r="C41" s="122"/>
      <c r="D41" s="161"/>
      <c r="E41" s="160"/>
      <c r="F41" s="16"/>
      <c r="G41" s="48">
        <f t="shared" si="0"/>
        <v>0</v>
      </c>
      <c r="H41" s="19"/>
    </row>
    <row r="42" spans="1:8" ht="14.4">
      <c r="A42" s="47"/>
      <c r="B42" s="14"/>
      <c r="C42" s="122"/>
      <c r="D42" s="161"/>
      <c r="E42" s="160"/>
      <c r="F42" s="16"/>
      <c r="G42" s="48">
        <f t="shared" si="0"/>
        <v>0</v>
      </c>
      <c r="H42" s="19"/>
    </row>
    <row r="43" spans="1:8" ht="14.4">
      <c r="A43" s="47"/>
      <c r="B43" s="14"/>
      <c r="C43" s="122"/>
      <c r="D43" s="161"/>
      <c r="E43" s="160"/>
      <c r="F43" s="16"/>
      <c r="G43" s="48">
        <f t="shared" si="0"/>
        <v>0</v>
      </c>
      <c r="H43" s="19"/>
    </row>
    <row r="44" spans="1:8" ht="14.4">
      <c r="A44" s="47"/>
      <c r="B44" s="14"/>
      <c r="C44" s="122"/>
      <c r="D44" s="161"/>
      <c r="E44" s="160"/>
      <c r="F44" s="16"/>
      <c r="G44" s="48">
        <f t="shared" si="0"/>
        <v>0</v>
      </c>
      <c r="H44" s="19"/>
    </row>
    <row r="45" spans="1:8" ht="14.4">
      <c r="A45" s="47"/>
      <c r="B45" s="14"/>
      <c r="C45" s="122"/>
      <c r="D45" s="161"/>
      <c r="E45" s="160"/>
      <c r="F45" s="16"/>
      <c r="G45" s="48">
        <f t="shared" si="0"/>
        <v>0</v>
      </c>
      <c r="H45" s="19"/>
    </row>
    <row r="46" spans="1:8" ht="14.4">
      <c r="A46" s="47"/>
      <c r="B46" s="14"/>
      <c r="C46" s="122"/>
      <c r="D46" s="161"/>
      <c r="E46" s="160"/>
      <c r="F46" s="16"/>
      <c r="G46" s="48">
        <f t="shared" si="0"/>
        <v>0</v>
      </c>
      <c r="H46" s="19"/>
    </row>
    <row r="47" spans="1:8" ht="14.4">
      <c r="A47" s="47"/>
      <c r="B47" s="14"/>
      <c r="C47" s="122"/>
      <c r="D47" s="161"/>
      <c r="E47" s="160"/>
      <c r="F47" s="16"/>
      <c r="G47" s="48">
        <f t="shared" si="0"/>
        <v>0</v>
      </c>
      <c r="H47" s="19"/>
    </row>
    <row r="48" spans="1:8" ht="14.4">
      <c r="A48" s="47"/>
      <c r="B48" s="14"/>
      <c r="C48" s="122"/>
      <c r="D48" s="161"/>
      <c r="E48" s="160"/>
      <c r="F48" s="16"/>
      <c r="G48" s="48">
        <f t="shared" si="0"/>
        <v>0</v>
      </c>
      <c r="H48" s="19"/>
    </row>
    <row r="49" spans="1:8" ht="14.4">
      <c r="A49" s="18"/>
      <c r="B49" s="14"/>
      <c r="C49" s="123"/>
      <c r="D49" s="161"/>
      <c r="E49" s="160"/>
      <c r="F49" s="16"/>
      <c r="G49" s="48">
        <f t="shared" si="0"/>
        <v>0</v>
      </c>
      <c r="H49" s="19"/>
    </row>
    <row r="50" spans="1:8" ht="14.4">
      <c r="A50" s="18"/>
      <c r="B50" s="14"/>
      <c r="C50" s="123"/>
      <c r="D50" s="161"/>
      <c r="E50" s="160"/>
      <c r="F50" s="16"/>
      <c r="G50" s="48">
        <f t="shared" si="0"/>
        <v>0</v>
      </c>
      <c r="H50" s="19"/>
    </row>
    <row r="51" spans="1:8" ht="15" thickBot="1">
      <c r="A51" s="20"/>
      <c r="B51" s="21"/>
      <c r="C51" s="124"/>
      <c r="D51" s="162"/>
      <c r="E51" s="163"/>
      <c r="F51" s="16"/>
      <c r="G51" s="48">
        <f t="shared" si="0"/>
        <v>0</v>
      </c>
      <c r="H51" s="19"/>
    </row>
    <row r="52" spans="1:8" ht="18" thickBot="1">
      <c r="A52" s="322" t="s">
        <v>7</v>
      </c>
      <c r="B52" s="323"/>
      <c r="C52" s="323"/>
      <c r="D52" s="164">
        <f>SUM(D11:D51)</f>
        <v>0</v>
      </c>
      <c r="E52" s="165"/>
      <c r="F52" s="51">
        <f>SUM(F11:F51)</f>
        <v>0</v>
      </c>
      <c r="G52" s="51">
        <f>SUM(G11:G51)</f>
        <v>0</v>
      </c>
      <c r="H52" s="52"/>
    </row>
  </sheetData>
  <protectedRanges>
    <protectedRange sqref="E11:E51 A11:B51" name="Plage2_3" securityDescriptor="O:WDG:WDD:(A;;CC;;;AN)"/>
    <protectedRange sqref="F11:H52" name="Plage5_2"/>
  </protectedRanges>
  <mergeCells count="5">
    <mergeCell ref="A52:C52"/>
    <mergeCell ref="F9:H9"/>
    <mergeCell ref="A6:H6"/>
    <mergeCell ref="A2:H2"/>
    <mergeCell ref="A4:H4"/>
  </mergeCells>
  <pageMargins left="0.70866141732283472" right="0.70866141732283472" top="0.74803149606299213" bottom="0.74803149606299213" header="0.31496062992125984" footer="0.31496062992125984"/>
  <pageSetup paperSize="9" scale="55" orientation="landscape" r:id="rId1"/>
  <headerFooter>
    <oddHeader>&amp;L&amp;G&amp;CAppel à projet Chéquier STARTER</oddHeader>
    <oddFooter>&amp;C&amp;A</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Listes!$B$2:$B$6</xm:f>
          </x14:formula1>
          <xm:sqref>B11:B51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showGridLines="0" workbookViewId="0">
      <pane xSplit="1" ySplit="4" topLeftCell="B20" activePane="bottomRight" state="frozen"/>
      <selection activeCell="A12" sqref="A12:J12"/>
      <selection pane="topRight" activeCell="A12" sqref="A12:J12"/>
      <selection pane="bottomLeft" activeCell="A12" sqref="A12:J12"/>
      <selection pane="bottomRight" activeCell="A23" sqref="A23"/>
    </sheetView>
  </sheetViews>
  <sheetFormatPr baseColWidth="10" defaultRowHeight="13.2"/>
  <cols>
    <col min="1" max="1" width="43.33203125" customWidth="1"/>
    <col min="2" max="2" width="47.5546875" customWidth="1"/>
    <col min="3" max="3" width="11.5546875" customWidth="1"/>
    <col min="4" max="6" width="15.6640625" customWidth="1"/>
    <col min="7" max="7" width="10.6640625" customWidth="1"/>
    <col min="8" max="8" width="17.44140625" customWidth="1"/>
    <col min="9" max="9" width="20" customWidth="1"/>
    <col min="10" max="10" width="18.5546875" customWidth="1"/>
    <col min="11" max="11" width="18.6640625" customWidth="1"/>
    <col min="12" max="12" width="33" customWidth="1"/>
  </cols>
  <sheetData>
    <row r="2" spans="1:12" ht="20.399999999999999">
      <c r="A2" s="296" t="s">
        <v>38</v>
      </c>
      <c r="B2" s="296"/>
      <c r="C2" s="296"/>
      <c r="D2" s="296"/>
      <c r="E2" s="296"/>
      <c r="F2" s="296"/>
      <c r="G2" s="296"/>
      <c r="H2" s="296"/>
      <c r="I2" s="296"/>
      <c r="J2" s="296"/>
      <c r="K2" s="296"/>
      <c r="L2" s="296"/>
    </row>
    <row r="4" spans="1:12" ht="20.399999999999999">
      <c r="A4" s="296" t="s">
        <v>39</v>
      </c>
      <c r="B4" s="296"/>
      <c r="C4" s="296"/>
      <c r="D4" s="296"/>
      <c r="E4" s="296"/>
      <c r="F4" s="296"/>
      <c r="G4" s="296"/>
      <c r="H4" s="296"/>
      <c r="I4" s="296"/>
      <c r="J4" s="296"/>
      <c r="K4" s="296"/>
      <c r="L4" s="296"/>
    </row>
    <row r="5" spans="1:12" ht="15">
      <c r="A5" s="41"/>
      <c r="B5" s="41"/>
      <c r="C5" s="41"/>
      <c r="D5" s="41"/>
      <c r="E5" s="41"/>
      <c r="F5" s="41"/>
      <c r="G5" s="41"/>
      <c r="H5" s="41"/>
      <c r="I5" s="41"/>
      <c r="J5" s="41"/>
      <c r="K5" s="41"/>
      <c r="L5" s="41"/>
    </row>
    <row r="6" spans="1:12" s="50" customFormat="1" ht="67.5" customHeight="1">
      <c r="A6" s="330" t="s">
        <v>100</v>
      </c>
      <c r="B6" s="330"/>
      <c r="C6" s="330"/>
      <c r="D6" s="330"/>
      <c r="E6" s="330"/>
      <c r="F6" s="330"/>
      <c r="G6" s="330"/>
      <c r="H6" s="330"/>
      <c r="I6" s="330"/>
      <c r="J6" s="330"/>
      <c r="K6" s="330"/>
      <c r="L6" s="330"/>
    </row>
    <row r="7" spans="1:12" s="49" customFormat="1">
      <c r="A7" s="112"/>
      <c r="B7" s="112"/>
      <c r="C7" s="112"/>
      <c r="D7" s="112"/>
      <c r="E7" s="112"/>
      <c r="F7" s="112"/>
      <c r="G7" s="112"/>
      <c r="H7" s="112"/>
      <c r="I7" s="53"/>
      <c r="J7" s="112"/>
      <c r="K7" s="112"/>
      <c r="L7" s="112"/>
    </row>
    <row r="8" spans="1:12" s="50" customFormat="1">
      <c r="A8" s="330"/>
      <c r="B8" s="330"/>
      <c r="C8" s="330"/>
      <c r="D8" s="330"/>
      <c r="E8" s="330"/>
      <c r="F8" s="330"/>
      <c r="G8" s="330"/>
      <c r="H8" s="330"/>
      <c r="J8" s="113"/>
      <c r="K8" s="113"/>
      <c r="L8" s="113"/>
    </row>
    <row r="9" spans="1:12" s="42" customFormat="1" ht="15.75" customHeight="1">
      <c r="A9" s="23"/>
      <c r="B9" s="23"/>
      <c r="C9" s="23"/>
      <c r="D9" s="23"/>
      <c r="E9" s="23"/>
      <c r="F9" s="23"/>
      <c r="G9" s="23"/>
      <c r="H9" s="23"/>
      <c r="I9" s="23"/>
    </row>
    <row r="10" spans="1:12" ht="15.6">
      <c r="A10" s="1" t="s">
        <v>0</v>
      </c>
      <c r="B10" s="66"/>
      <c r="C10" s="41"/>
      <c r="D10" s="41"/>
      <c r="E10" s="41"/>
      <c r="F10" s="41"/>
      <c r="G10" s="41"/>
      <c r="H10" s="41"/>
      <c r="I10" s="23"/>
      <c r="J10" s="41"/>
      <c r="K10" s="41"/>
      <c r="L10" s="41"/>
    </row>
    <row r="11" spans="1:12" ht="15.6">
      <c r="A11" s="67"/>
      <c r="B11" s="41"/>
      <c r="C11" s="41"/>
      <c r="D11" s="41"/>
      <c r="E11" s="41"/>
      <c r="F11" s="41"/>
      <c r="G11" s="41"/>
      <c r="H11" s="41"/>
      <c r="I11" s="23"/>
      <c r="J11" s="41"/>
      <c r="K11" s="41"/>
      <c r="L11" s="41"/>
    </row>
    <row r="12" spans="1:12" s="72" customFormat="1" ht="15.6">
      <c r="A12" s="81"/>
      <c r="B12" s="69"/>
      <c r="C12" s="69"/>
      <c r="D12" s="69"/>
      <c r="E12" s="69"/>
      <c r="F12" s="69"/>
      <c r="G12" s="70"/>
      <c r="H12" s="70"/>
      <c r="I12" s="23"/>
      <c r="J12" s="70"/>
      <c r="K12" s="70"/>
      <c r="L12" s="71"/>
    </row>
    <row r="13" spans="1:12" s="72" customFormat="1" ht="15.6">
      <c r="A13" s="68"/>
      <c r="B13" s="69"/>
      <c r="C13" s="69"/>
      <c r="D13" s="69"/>
      <c r="E13" s="69"/>
      <c r="F13" s="69"/>
      <c r="G13" s="70"/>
      <c r="H13" s="70"/>
      <c r="I13" s="23"/>
      <c r="J13" s="70"/>
      <c r="K13" s="70"/>
      <c r="L13" s="71"/>
    </row>
    <row r="14" spans="1:12" s="138" customFormat="1" ht="52.8">
      <c r="A14" s="139"/>
      <c r="B14" s="172" t="s">
        <v>122</v>
      </c>
      <c r="C14" s="140" t="s">
        <v>40</v>
      </c>
      <c r="D14" s="140" t="s">
        <v>41</v>
      </c>
      <c r="E14" s="140" t="s">
        <v>42</v>
      </c>
      <c r="F14" s="140" t="s">
        <v>43</v>
      </c>
      <c r="G14" s="140" t="s">
        <v>15</v>
      </c>
      <c r="H14" s="140" t="s">
        <v>3</v>
      </c>
      <c r="I14" s="143"/>
      <c r="J14" s="141"/>
      <c r="K14" s="142"/>
    </row>
    <row r="15" spans="1:12" s="138" customFormat="1" ht="105.6">
      <c r="A15" s="144" t="s">
        <v>63</v>
      </c>
      <c r="B15" s="145" t="s">
        <v>44</v>
      </c>
      <c r="C15" s="146" t="s">
        <v>45</v>
      </c>
      <c r="D15" s="147">
        <v>60000</v>
      </c>
      <c r="E15" s="146">
        <v>50</v>
      </c>
      <c r="F15" s="146">
        <v>660</v>
      </c>
      <c r="G15" s="148">
        <f>E15/F15</f>
        <v>7.575757575757576E-2</v>
      </c>
      <c r="H15" s="149">
        <f>ROUNDUP(G15*D15,0)</f>
        <v>4546</v>
      </c>
      <c r="I15" s="143"/>
      <c r="J15" s="141"/>
      <c r="K15" s="142"/>
    </row>
    <row r="16" spans="1:12" s="72" customFormat="1" ht="15.6">
      <c r="A16" s="68"/>
      <c r="B16" s="69"/>
      <c r="C16" s="69"/>
      <c r="D16" s="69"/>
      <c r="E16" s="69"/>
      <c r="F16" s="69"/>
      <c r="G16" s="70"/>
      <c r="H16" s="70"/>
      <c r="I16" s="23"/>
      <c r="J16" s="70"/>
      <c r="K16" s="70"/>
      <c r="L16" s="71"/>
    </row>
    <row r="17" spans="1:12" ht="15" thickBot="1">
      <c r="A17" s="77"/>
      <c r="B17" s="78"/>
      <c r="C17" s="78"/>
      <c r="D17" s="78"/>
      <c r="E17" s="78"/>
      <c r="F17" s="78"/>
      <c r="G17" s="79"/>
      <c r="H17" s="79"/>
      <c r="I17" s="78"/>
      <c r="J17" s="79"/>
      <c r="K17" s="79"/>
      <c r="L17" s="80"/>
    </row>
    <row r="18" spans="1:12" s="72" customFormat="1" ht="16.2" thickBot="1">
      <c r="A18" s="68"/>
      <c r="B18" s="73"/>
      <c r="C18" s="73"/>
      <c r="D18" s="73"/>
      <c r="E18" s="73"/>
      <c r="F18" s="73"/>
      <c r="G18" s="70"/>
      <c r="H18" s="70"/>
      <c r="I18" s="73"/>
      <c r="J18" s="331" t="s">
        <v>1</v>
      </c>
      <c r="K18" s="332"/>
      <c r="L18" s="333"/>
    </row>
    <row r="19" spans="1:12" ht="63" thickBot="1">
      <c r="A19" s="74" t="s">
        <v>47</v>
      </c>
      <c r="B19" s="171" t="s">
        <v>123</v>
      </c>
      <c r="C19" s="75" t="s">
        <v>40</v>
      </c>
      <c r="D19" s="75" t="s">
        <v>41</v>
      </c>
      <c r="E19" s="75" t="s">
        <v>42</v>
      </c>
      <c r="F19" s="75" t="s">
        <v>43</v>
      </c>
      <c r="G19" s="76" t="s">
        <v>15</v>
      </c>
      <c r="H19" s="75" t="s">
        <v>3</v>
      </c>
      <c r="I19" s="166" t="s">
        <v>76</v>
      </c>
      <c r="J19" s="196" t="s">
        <v>4</v>
      </c>
      <c r="K19" s="197" t="s">
        <v>5</v>
      </c>
      <c r="L19" s="198" t="s">
        <v>46</v>
      </c>
    </row>
    <row r="20" spans="1:12" s="49" customFormat="1" ht="13.8" thickTop="1">
      <c r="A20" s="127" t="s">
        <v>48</v>
      </c>
      <c r="B20" s="14"/>
      <c r="C20" s="117"/>
      <c r="D20" s="128"/>
      <c r="E20" s="129"/>
      <c r="F20" s="129"/>
      <c r="G20" s="285">
        <f>IF(F20=0,0,+E20/F20)</f>
        <v>0</v>
      </c>
      <c r="H20" s="167" t="str">
        <f>IF(D20="","",D20*G20)</f>
        <v/>
      </c>
      <c r="I20" s="160"/>
      <c r="J20" s="199"/>
      <c r="K20" s="200" t="str">
        <f>IF(H20="","",H20-J20)</f>
        <v/>
      </c>
      <c r="L20" s="201"/>
    </row>
    <row r="21" spans="1:12" s="49" customFormat="1">
      <c r="A21" s="130" t="s">
        <v>49</v>
      </c>
      <c r="B21" s="131" t="s">
        <v>124</v>
      </c>
      <c r="C21" s="18"/>
      <c r="D21" s="132"/>
      <c r="E21" s="133"/>
      <c r="F21" s="133"/>
      <c r="G21" s="286">
        <f t="shared" ref="G21:G33" si="0">IF(F21=0,0,+E21/F21)</f>
        <v>0</v>
      </c>
      <c r="H21" s="167" t="str">
        <f t="shared" ref="H21:H33" si="1">IF(D21="","",D21*G21)</f>
        <v/>
      </c>
      <c r="I21" s="168"/>
      <c r="J21" s="202"/>
      <c r="K21" s="203" t="str">
        <f t="shared" ref="K21:K33" si="2">IF(H21="","",H21-J21)</f>
        <v/>
      </c>
      <c r="L21" s="204"/>
    </row>
    <row r="22" spans="1:12" s="49" customFormat="1">
      <c r="A22" s="134" t="s">
        <v>50</v>
      </c>
      <c r="B22" s="131"/>
      <c r="C22" s="18"/>
      <c r="D22" s="132"/>
      <c r="E22" s="133"/>
      <c r="F22" s="133"/>
      <c r="G22" s="286">
        <f t="shared" si="0"/>
        <v>0</v>
      </c>
      <c r="H22" s="167" t="str">
        <f t="shared" si="1"/>
        <v/>
      </c>
      <c r="I22" s="168"/>
      <c r="J22" s="202"/>
      <c r="K22" s="203" t="str">
        <f t="shared" si="2"/>
        <v/>
      </c>
      <c r="L22" s="204"/>
    </row>
    <row r="23" spans="1:12" s="49" customFormat="1">
      <c r="A23" s="130" t="s">
        <v>51</v>
      </c>
      <c r="B23" s="131"/>
      <c r="C23" s="18"/>
      <c r="D23" s="132"/>
      <c r="E23" s="133"/>
      <c r="F23" s="133"/>
      <c r="G23" s="286">
        <f t="shared" si="0"/>
        <v>0</v>
      </c>
      <c r="H23" s="167" t="str">
        <f t="shared" si="1"/>
        <v/>
      </c>
      <c r="I23" s="168"/>
      <c r="J23" s="202"/>
      <c r="K23" s="203" t="str">
        <f t="shared" si="2"/>
        <v/>
      </c>
      <c r="L23" s="204"/>
    </row>
    <row r="24" spans="1:12" s="49" customFormat="1">
      <c r="A24" s="130" t="s">
        <v>52</v>
      </c>
      <c r="B24" s="131"/>
      <c r="C24" s="18"/>
      <c r="D24" s="132"/>
      <c r="E24" s="133"/>
      <c r="F24" s="133"/>
      <c r="G24" s="286">
        <f t="shared" si="0"/>
        <v>0</v>
      </c>
      <c r="H24" s="167" t="str">
        <f t="shared" si="1"/>
        <v/>
      </c>
      <c r="I24" s="168"/>
      <c r="J24" s="202"/>
      <c r="K24" s="203" t="str">
        <f t="shared" si="2"/>
        <v/>
      </c>
      <c r="L24" s="204"/>
    </row>
    <row r="25" spans="1:12" s="49" customFormat="1">
      <c r="A25" s="130" t="s">
        <v>53</v>
      </c>
      <c r="B25" s="131"/>
      <c r="C25" s="18"/>
      <c r="D25" s="132"/>
      <c r="E25" s="133"/>
      <c r="F25" s="133"/>
      <c r="G25" s="286">
        <f t="shared" si="0"/>
        <v>0</v>
      </c>
      <c r="H25" s="167" t="str">
        <f t="shared" si="1"/>
        <v/>
      </c>
      <c r="I25" s="168"/>
      <c r="J25" s="202"/>
      <c r="K25" s="203" t="str">
        <f t="shared" si="2"/>
        <v/>
      </c>
      <c r="L25" s="204"/>
    </row>
    <row r="26" spans="1:12" s="49" customFormat="1">
      <c r="A26" s="130" t="s">
        <v>54</v>
      </c>
      <c r="B26" s="131"/>
      <c r="C26" s="18"/>
      <c r="D26" s="132"/>
      <c r="E26" s="133"/>
      <c r="F26" s="133"/>
      <c r="G26" s="286">
        <f t="shared" si="0"/>
        <v>0</v>
      </c>
      <c r="H26" s="167" t="str">
        <f t="shared" si="1"/>
        <v/>
      </c>
      <c r="I26" s="168"/>
      <c r="J26" s="202"/>
      <c r="K26" s="203" t="str">
        <f t="shared" si="2"/>
        <v/>
      </c>
      <c r="L26" s="204"/>
    </row>
    <row r="27" spans="1:12" s="49" customFormat="1">
      <c r="A27" s="130" t="s">
        <v>55</v>
      </c>
      <c r="B27" s="131"/>
      <c r="C27" s="18"/>
      <c r="D27" s="132"/>
      <c r="E27" s="133"/>
      <c r="F27" s="133"/>
      <c r="G27" s="286">
        <f t="shared" si="0"/>
        <v>0</v>
      </c>
      <c r="H27" s="167" t="str">
        <f t="shared" si="1"/>
        <v/>
      </c>
      <c r="I27" s="168"/>
      <c r="J27" s="202"/>
      <c r="K27" s="203" t="str">
        <f t="shared" si="2"/>
        <v/>
      </c>
      <c r="L27" s="204"/>
    </row>
    <row r="28" spans="1:12" s="49" customFormat="1">
      <c r="A28" s="130" t="s">
        <v>56</v>
      </c>
      <c r="B28" s="131"/>
      <c r="C28" s="18"/>
      <c r="D28" s="132"/>
      <c r="E28" s="133"/>
      <c r="F28" s="133"/>
      <c r="G28" s="286">
        <f t="shared" si="0"/>
        <v>0</v>
      </c>
      <c r="H28" s="167" t="str">
        <f t="shared" si="1"/>
        <v/>
      </c>
      <c r="I28" s="168"/>
      <c r="J28" s="202"/>
      <c r="K28" s="203" t="str">
        <f t="shared" si="2"/>
        <v/>
      </c>
      <c r="L28" s="204"/>
    </row>
    <row r="29" spans="1:12" s="49" customFormat="1">
      <c r="A29" s="130" t="s">
        <v>57</v>
      </c>
      <c r="B29" s="18"/>
      <c r="C29" s="18"/>
      <c r="D29" s="132"/>
      <c r="E29" s="62"/>
      <c r="F29" s="62"/>
      <c r="G29" s="286">
        <f t="shared" si="0"/>
        <v>0</v>
      </c>
      <c r="H29" s="167" t="str">
        <f t="shared" si="1"/>
        <v/>
      </c>
      <c r="I29" s="168"/>
      <c r="J29" s="202"/>
      <c r="K29" s="205" t="str">
        <f t="shared" si="2"/>
        <v/>
      </c>
      <c r="L29" s="206"/>
    </row>
    <row r="30" spans="1:12" s="49" customFormat="1">
      <c r="A30" s="130" t="s">
        <v>58</v>
      </c>
      <c r="B30" s="18"/>
      <c r="C30" s="18"/>
      <c r="D30" s="132"/>
      <c r="E30" s="62"/>
      <c r="F30" s="62"/>
      <c r="G30" s="286">
        <f t="shared" si="0"/>
        <v>0</v>
      </c>
      <c r="H30" s="167" t="str">
        <f t="shared" si="1"/>
        <v/>
      </c>
      <c r="I30" s="168"/>
      <c r="J30" s="202"/>
      <c r="K30" s="203" t="str">
        <f t="shared" si="2"/>
        <v/>
      </c>
      <c r="L30" s="204"/>
    </row>
    <row r="31" spans="1:12" s="49" customFormat="1">
      <c r="A31" s="130" t="s">
        <v>59</v>
      </c>
      <c r="B31" s="18"/>
      <c r="C31" s="18"/>
      <c r="D31" s="132"/>
      <c r="E31" s="62"/>
      <c r="F31" s="62"/>
      <c r="G31" s="286">
        <f t="shared" si="0"/>
        <v>0</v>
      </c>
      <c r="H31" s="167" t="str">
        <f t="shared" si="1"/>
        <v/>
      </c>
      <c r="I31" s="168"/>
      <c r="J31" s="202"/>
      <c r="K31" s="203" t="str">
        <f t="shared" si="2"/>
        <v/>
      </c>
      <c r="L31" s="204"/>
    </row>
    <row r="32" spans="1:12" s="49" customFormat="1">
      <c r="A32" s="130" t="s">
        <v>60</v>
      </c>
      <c r="B32" s="18"/>
      <c r="C32" s="18"/>
      <c r="D32" s="132"/>
      <c r="E32" s="62"/>
      <c r="F32" s="62"/>
      <c r="G32" s="286">
        <f t="shared" si="0"/>
        <v>0</v>
      </c>
      <c r="H32" s="167" t="str">
        <f t="shared" si="1"/>
        <v/>
      </c>
      <c r="I32" s="168"/>
      <c r="J32" s="202"/>
      <c r="K32" s="203" t="str">
        <f t="shared" si="2"/>
        <v/>
      </c>
      <c r="L32" s="204"/>
    </row>
    <row r="33" spans="1:12" s="49" customFormat="1" ht="13.8" thickBot="1">
      <c r="A33" s="135" t="s">
        <v>61</v>
      </c>
      <c r="B33" s="20"/>
      <c r="C33" s="20"/>
      <c r="D33" s="136"/>
      <c r="E33" s="137"/>
      <c r="F33" s="137"/>
      <c r="G33" s="287">
        <f t="shared" si="0"/>
        <v>0</v>
      </c>
      <c r="H33" s="174" t="str">
        <f t="shared" si="1"/>
        <v/>
      </c>
      <c r="I33" s="169"/>
      <c r="J33" s="207"/>
      <c r="K33" s="208" t="str">
        <f t="shared" si="2"/>
        <v/>
      </c>
      <c r="L33" s="209"/>
    </row>
    <row r="34" spans="1:12" ht="18" thickBot="1">
      <c r="A34" s="328" t="s">
        <v>7</v>
      </c>
      <c r="B34" s="329"/>
      <c r="C34" s="329"/>
      <c r="D34" s="329"/>
      <c r="E34" s="329"/>
      <c r="F34" s="24"/>
      <c r="G34" s="173"/>
      <c r="H34" s="170">
        <f>SUM(H20:H33)</f>
        <v>0</v>
      </c>
      <c r="I34" s="118"/>
      <c r="J34" s="210">
        <f>SUM(J20:J33)</f>
        <v>0</v>
      </c>
      <c r="K34" s="211">
        <f>SUM(K20:K33)</f>
        <v>0</v>
      </c>
      <c r="L34" s="212"/>
    </row>
    <row r="35" spans="1:12" ht="13.8">
      <c r="A35" s="72"/>
      <c r="B35" s="72"/>
      <c r="C35" s="72"/>
      <c r="D35" s="72"/>
      <c r="E35" s="72"/>
      <c r="F35" s="72"/>
      <c r="G35" s="72"/>
      <c r="H35" s="72"/>
      <c r="I35" s="72"/>
      <c r="J35" s="72"/>
      <c r="K35" s="72"/>
      <c r="L35" s="72"/>
    </row>
    <row r="36" spans="1:12" ht="13.8">
      <c r="A36" s="138" t="s">
        <v>62</v>
      </c>
      <c r="B36" s="72"/>
      <c r="C36" s="72"/>
      <c r="D36" s="72"/>
      <c r="E36" s="72"/>
      <c r="F36" s="72"/>
      <c r="G36" s="72"/>
      <c r="H36" s="72"/>
      <c r="I36" s="72"/>
      <c r="J36" s="72"/>
      <c r="K36" s="72"/>
      <c r="L36" s="72"/>
    </row>
  </sheetData>
  <protectedRanges>
    <protectedRange sqref="L20:L33" name="Plage2"/>
    <protectedRange sqref="G15:H15 J15:K15" name="Plage1"/>
    <protectedRange sqref="J34:L34" name="Plage5_2_1"/>
  </protectedRanges>
  <mergeCells count="6">
    <mergeCell ref="A34:E34"/>
    <mergeCell ref="A2:L2"/>
    <mergeCell ref="A4:L4"/>
    <mergeCell ref="A8:H8"/>
    <mergeCell ref="J18:L18"/>
    <mergeCell ref="A6:L6"/>
  </mergeCells>
  <pageMargins left="0.70866141732283472" right="0.70866141732283472" top="0.74803149606299213" bottom="0.74803149606299213" header="0.31496062992125984" footer="0.31496062992125984"/>
  <pageSetup paperSize="9" scale="49" orientation="landscape" r:id="rId1"/>
  <headerFooter>
    <oddHeader>&amp;L&amp;G&amp;CAppel à projet Chéquier STARTER</oddHeader>
    <oddFooter>&amp;C&amp;A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6"/>
  <sheetViews>
    <sheetView showGridLines="0" workbookViewId="0">
      <pane xSplit="1" ySplit="4" topLeftCell="B20" activePane="bottomRight" state="frozen"/>
      <selection activeCell="A12" sqref="A12:J12"/>
      <selection pane="topRight" activeCell="A12" sqref="A12:J12"/>
      <selection pane="bottomLeft" activeCell="A12" sqref="A12:J12"/>
      <selection pane="bottomRight" activeCell="H14" sqref="H14"/>
    </sheetView>
  </sheetViews>
  <sheetFormatPr baseColWidth="10" defaultRowHeight="13.2"/>
  <cols>
    <col min="1" max="1" width="49.88671875" customWidth="1"/>
    <col min="2" max="2" width="14.33203125" bestFit="1" customWidth="1"/>
    <col min="3" max="3" width="14.33203125" customWidth="1"/>
    <col min="4" max="4" width="16.33203125" customWidth="1"/>
    <col min="5" max="5" width="19.5546875" customWidth="1"/>
    <col min="6" max="6" width="13.5546875" customWidth="1"/>
    <col min="7" max="7" width="14.88671875" customWidth="1"/>
    <col min="8" max="8" width="20.88671875" customWidth="1"/>
    <col min="9" max="9" width="18.109375" customWidth="1"/>
    <col min="10" max="11" width="21.109375" customWidth="1"/>
    <col min="12" max="12" width="27.5546875" customWidth="1"/>
    <col min="13" max="13" width="27.44140625" hidden="1" customWidth="1"/>
    <col min="14" max="14" width="0" hidden="1" customWidth="1"/>
  </cols>
  <sheetData>
    <row r="2" spans="1:14" ht="20.399999999999999">
      <c r="A2" s="296" t="s">
        <v>31</v>
      </c>
      <c r="B2" s="296"/>
      <c r="C2" s="296"/>
      <c r="D2" s="296"/>
      <c r="E2" s="296"/>
      <c r="F2" s="296"/>
      <c r="G2" s="296"/>
      <c r="H2" s="296"/>
      <c r="I2" s="296"/>
      <c r="J2" s="296"/>
      <c r="K2" s="296"/>
      <c r="L2" s="296"/>
    </row>
    <row r="4" spans="1:14" ht="20.399999999999999">
      <c r="A4" s="296" t="s">
        <v>32</v>
      </c>
      <c r="B4" s="296"/>
      <c r="C4" s="296"/>
      <c r="D4" s="296"/>
      <c r="E4" s="296"/>
      <c r="F4" s="296"/>
      <c r="G4" s="296"/>
      <c r="H4" s="296"/>
      <c r="I4" s="296"/>
      <c r="J4" s="296"/>
      <c r="K4" s="296"/>
      <c r="L4" s="296"/>
    </row>
    <row r="5" spans="1:14" ht="15">
      <c r="A5" s="41"/>
      <c r="B5" s="41"/>
      <c r="C5" s="41"/>
      <c r="D5" s="41"/>
      <c r="E5" s="41"/>
      <c r="F5" s="41"/>
      <c r="G5" s="41"/>
      <c r="H5" s="41"/>
    </row>
    <row r="6" spans="1:14" s="42" customFormat="1" ht="15.6">
      <c r="A6" s="334" t="s">
        <v>33</v>
      </c>
      <c r="B6" s="334"/>
      <c r="C6" s="334"/>
      <c r="D6" s="334"/>
      <c r="E6" s="334"/>
      <c r="F6" s="334"/>
      <c r="G6" s="334"/>
      <c r="H6" s="334"/>
      <c r="I6" s="334"/>
      <c r="J6" s="334"/>
      <c r="K6" s="334"/>
      <c r="L6" s="334"/>
      <c r="M6" s="334"/>
      <c r="N6" s="334"/>
    </row>
    <row r="7" spans="1:14" s="42" customFormat="1" ht="15" customHeight="1">
      <c r="A7" s="43"/>
      <c r="B7" s="43"/>
      <c r="C7" s="43"/>
      <c r="D7" s="43"/>
      <c r="E7" s="43"/>
      <c r="F7" s="43"/>
      <c r="G7" s="43"/>
      <c r="H7" s="41"/>
    </row>
    <row r="8" spans="1:14" ht="13.8" thickBot="1">
      <c r="A8" s="1" t="s">
        <v>0</v>
      </c>
      <c r="B8" s="2"/>
      <c r="C8" s="2"/>
      <c r="D8" s="2"/>
      <c r="E8" s="3"/>
      <c r="F8" s="3"/>
      <c r="G8" s="3"/>
    </row>
    <row r="9" spans="1:14" ht="13.8" thickBot="1">
      <c r="H9" s="4"/>
      <c r="J9" s="324" t="s">
        <v>1</v>
      </c>
      <c r="K9" s="325"/>
      <c r="L9" s="326"/>
    </row>
    <row r="10" spans="1:14" ht="53.25" customHeight="1" thickBot="1">
      <c r="A10" s="5" t="s">
        <v>34</v>
      </c>
      <c r="B10" s="125" t="s">
        <v>97</v>
      </c>
      <c r="C10" s="125" t="s">
        <v>98</v>
      </c>
      <c r="D10" s="125" t="s">
        <v>99</v>
      </c>
      <c r="E10" s="6" t="s">
        <v>35</v>
      </c>
      <c r="F10" s="6" t="s">
        <v>36</v>
      </c>
      <c r="G10" s="6" t="s">
        <v>37</v>
      </c>
      <c r="H10" s="54" t="s">
        <v>3</v>
      </c>
      <c r="I10" s="114" t="s">
        <v>76</v>
      </c>
      <c r="J10" s="7" t="s">
        <v>4</v>
      </c>
      <c r="K10" s="8" t="s">
        <v>5</v>
      </c>
      <c r="L10" s="9" t="s">
        <v>6</v>
      </c>
    </row>
    <row r="11" spans="1:14" ht="15" thickTop="1">
      <c r="A11" s="55"/>
      <c r="B11" s="56"/>
      <c r="C11" s="150"/>
      <c r="D11" s="150"/>
      <c r="E11" s="57"/>
      <c r="F11" s="56"/>
      <c r="G11" s="56"/>
      <c r="H11" s="213">
        <f t="shared" ref="H11:H35" si="0">ROUND((E11*(F11/100)*G11),0)</f>
        <v>0</v>
      </c>
      <c r="I11" s="107"/>
      <c r="J11" s="218"/>
      <c r="K11" s="219">
        <f t="shared" ref="K11:K35" si="1">H11-J11</f>
        <v>0</v>
      </c>
      <c r="L11" s="220"/>
    </row>
    <row r="12" spans="1:14" ht="14.4">
      <c r="A12" s="58"/>
      <c r="B12" s="59"/>
      <c r="C12" s="151"/>
      <c r="D12" s="151"/>
      <c r="E12" s="60"/>
      <c r="F12" s="59"/>
      <c r="G12" s="59"/>
      <c r="H12" s="214">
        <f t="shared" si="0"/>
        <v>0</v>
      </c>
      <c r="I12" s="108"/>
      <c r="J12" s="221"/>
      <c r="K12" s="219">
        <f t="shared" si="1"/>
        <v>0</v>
      </c>
      <c r="L12" s="220"/>
    </row>
    <row r="13" spans="1:14" ht="14.4">
      <c r="A13" s="58"/>
      <c r="B13" s="59"/>
      <c r="C13" s="151"/>
      <c r="D13" s="151"/>
      <c r="E13" s="60"/>
      <c r="F13" s="59"/>
      <c r="G13" s="59"/>
      <c r="H13" s="214">
        <f t="shared" si="0"/>
        <v>0</v>
      </c>
      <c r="I13" s="108"/>
      <c r="J13" s="221"/>
      <c r="K13" s="219">
        <f t="shared" si="1"/>
        <v>0</v>
      </c>
      <c r="L13" s="220"/>
    </row>
    <row r="14" spans="1:14" ht="14.4">
      <c r="A14" s="58"/>
      <c r="B14" s="59"/>
      <c r="C14" s="151"/>
      <c r="D14" s="151"/>
      <c r="E14" s="60"/>
      <c r="F14" s="59"/>
      <c r="G14" s="59"/>
      <c r="H14" s="214"/>
      <c r="I14" s="108"/>
      <c r="J14" s="221"/>
      <c r="K14" s="219">
        <f t="shared" si="1"/>
        <v>0</v>
      </c>
      <c r="L14" s="220"/>
    </row>
    <row r="15" spans="1:14" ht="14.4">
      <c r="A15" s="58"/>
      <c r="B15" s="59"/>
      <c r="C15" s="151"/>
      <c r="D15" s="151"/>
      <c r="E15" s="60"/>
      <c r="F15" s="59"/>
      <c r="G15" s="59"/>
      <c r="H15" s="215">
        <f t="shared" si="0"/>
        <v>0</v>
      </c>
      <c r="I15" s="108"/>
      <c r="J15" s="221"/>
      <c r="K15" s="219">
        <f t="shared" si="1"/>
        <v>0</v>
      </c>
      <c r="L15" s="220"/>
    </row>
    <row r="16" spans="1:14" ht="14.4">
      <c r="A16" s="58"/>
      <c r="B16" s="59"/>
      <c r="C16" s="151"/>
      <c r="D16" s="151"/>
      <c r="E16" s="60"/>
      <c r="F16" s="59"/>
      <c r="G16" s="59"/>
      <c r="H16" s="215">
        <f t="shared" si="0"/>
        <v>0</v>
      </c>
      <c r="I16" s="108"/>
      <c r="J16" s="221"/>
      <c r="K16" s="219">
        <f t="shared" si="1"/>
        <v>0</v>
      </c>
      <c r="L16" s="220"/>
    </row>
    <row r="17" spans="1:12" ht="14.4">
      <c r="A17" s="58"/>
      <c r="B17" s="59"/>
      <c r="C17" s="151"/>
      <c r="D17" s="151"/>
      <c r="E17" s="60"/>
      <c r="F17" s="59"/>
      <c r="G17" s="59"/>
      <c r="H17" s="215">
        <f t="shared" si="0"/>
        <v>0</v>
      </c>
      <c r="I17" s="108"/>
      <c r="J17" s="221"/>
      <c r="K17" s="219">
        <f t="shared" si="1"/>
        <v>0</v>
      </c>
      <c r="L17" s="220"/>
    </row>
    <row r="18" spans="1:12" ht="14.4">
      <c r="A18" s="58"/>
      <c r="B18" s="59"/>
      <c r="C18" s="151"/>
      <c r="D18" s="151"/>
      <c r="E18" s="60"/>
      <c r="F18" s="59"/>
      <c r="G18" s="59"/>
      <c r="H18" s="215">
        <f t="shared" si="0"/>
        <v>0</v>
      </c>
      <c r="I18" s="108"/>
      <c r="J18" s="221"/>
      <c r="K18" s="219">
        <f t="shared" si="1"/>
        <v>0</v>
      </c>
      <c r="L18" s="220"/>
    </row>
    <row r="19" spans="1:12" ht="14.4">
      <c r="A19" s="58"/>
      <c r="B19" s="59"/>
      <c r="C19" s="151"/>
      <c r="D19" s="151"/>
      <c r="E19" s="60"/>
      <c r="F19" s="59"/>
      <c r="G19" s="59"/>
      <c r="H19" s="215">
        <f t="shared" si="0"/>
        <v>0</v>
      </c>
      <c r="I19" s="108"/>
      <c r="J19" s="221"/>
      <c r="K19" s="219">
        <f t="shared" si="1"/>
        <v>0</v>
      </c>
      <c r="L19" s="220"/>
    </row>
    <row r="20" spans="1:12" ht="14.4">
      <c r="A20" s="58"/>
      <c r="B20" s="59"/>
      <c r="C20" s="151"/>
      <c r="D20" s="151"/>
      <c r="E20" s="60"/>
      <c r="F20" s="59"/>
      <c r="G20" s="59"/>
      <c r="H20" s="215">
        <f t="shared" si="0"/>
        <v>0</v>
      </c>
      <c r="I20" s="108"/>
      <c r="J20" s="221"/>
      <c r="K20" s="219">
        <f t="shared" si="1"/>
        <v>0</v>
      </c>
      <c r="L20" s="220"/>
    </row>
    <row r="21" spans="1:12" ht="14.4">
      <c r="A21" s="58"/>
      <c r="B21" s="59"/>
      <c r="C21" s="151"/>
      <c r="D21" s="151"/>
      <c r="E21" s="60"/>
      <c r="F21" s="59"/>
      <c r="G21" s="59"/>
      <c r="H21" s="215">
        <f t="shared" si="0"/>
        <v>0</v>
      </c>
      <c r="I21" s="108"/>
      <c r="J21" s="221"/>
      <c r="K21" s="219">
        <f t="shared" si="1"/>
        <v>0</v>
      </c>
      <c r="L21" s="220"/>
    </row>
    <row r="22" spans="1:12" ht="14.4">
      <c r="A22" s="58"/>
      <c r="B22" s="59"/>
      <c r="C22" s="151"/>
      <c r="D22" s="151"/>
      <c r="E22" s="60"/>
      <c r="F22" s="59"/>
      <c r="G22" s="59"/>
      <c r="H22" s="215">
        <f t="shared" si="0"/>
        <v>0</v>
      </c>
      <c r="I22" s="108"/>
      <c r="J22" s="221"/>
      <c r="K22" s="219">
        <f t="shared" si="1"/>
        <v>0</v>
      </c>
      <c r="L22" s="220"/>
    </row>
    <row r="23" spans="1:12" ht="14.4">
      <c r="A23" s="58"/>
      <c r="B23" s="59"/>
      <c r="C23" s="151"/>
      <c r="D23" s="151"/>
      <c r="E23" s="60"/>
      <c r="F23" s="59"/>
      <c r="G23" s="59"/>
      <c r="H23" s="215">
        <f t="shared" si="0"/>
        <v>0</v>
      </c>
      <c r="I23" s="108"/>
      <c r="J23" s="221"/>
      <c r="K23" s="219">
        <f t="shared" si="1"/>
        <v>0</v>
      </c>
      <c r="L23" s="220"/>
    </row>
    <row r="24" spans="1:12" ht="14.4">
      <c r="A24" s="58"/>
      <c r="B24" s="59"/>
      <c r="C24" s="151"/>
      <c r="D24" s="151"/>
      <c r="E24" s="60"/>
      <c r="F24" s="59"/>
      <c r="G24" s="59"/>
      <c r="H24" s="215">
        <f t="shared" si="0"/>
        <v>0</v>
      </c>
      <c r="I24" s="108"/>
      <c r="J24" s="221"/>
      <c r="K24" s="219">
        <f t="shared" si="1"/>
        <v>0</v>
      </c>
      <c r="L24" s="220"/>
    </row>
    <row r="25" spans="1:12" ht="14.4">
      <c r="A25" s="58"/>
      <c r="B25" s="59"/>
      <c r="C25" s="151"/>
      <c r="D25" s="151"/>
      <c r="E25" s="60"/>
      <c r="F25" s="59"/>
      <c r="G25" s="59"/>
      <c r="H25" s="215">
        <f t="shared" si="0"/>
        <v>0</v>
      </c>
      <c r="I25" s="108"/>
      <c r="J25" s="221"/>
      <c r="K25" s="219">
        <f t="shared" si="1"/>
        <v>0</v>
      </c>
      <c r="L25" s="220"/>
    </row>
    <row r="26" spans="1:12" ht="14.4">
      <c r="A26" s="58"/>
      <c r="B26" s="59"/>
      <c r="C26" s="151"/>
      <c r="D26" s="151"/>
      <c r="E26" s="60"/>
      <c r="F26" s="59"/>
      <c r="G26" s="59"/>
      <c r="H26" s="215">
        <f t="shared" si="0"/>
        <v>0</v>
      </c>
      <c r="I26" s="108"/>
      <c r="J26" s="221"/>
      <c r="K26" s="219">
        <f t="shared" si="1"/>
        <v>0</v>
      </c>
      <c r="L26" s="220"/>
    </row>
    <row r="27" spans="1:12" ht="14.4">
      <c r="A27" s="58"/>
      <c r="B27" s="59"/>
      <c r="C27" s="151"/>
      <c r="D27" s="151"/>
      <c r="E27" s="60"/>
      <c r="F27" s="59"/>
      <c r="G27" s="59"/>
      <c r="H27" s="215">
        <f t="shared" si="0"/>
        <v>0</v>
      </c>
      <c r="I27" s="108"/>
      <c r="J27" s="221"/>
      <c r="K27" s="219">
        <f t="shared" si="1"/>
        <v>0</v>
      </c>
      <c r="L27" s="220"/>
    </row>
    <row r="28" spans="1:12" ht="14.4">
      <c r="A28" s="36"/>
      <c r="B28" s="59"/>
      <c r="C28" s="151"/>
      <c r="D28" s="151"/>
      <c r="E28" s="60"/>
      <c r="F28" s="59"/>
      <c r="G28" s="59"/>
      <c r="H28" s="215">
        <f t="shared" si="0"/>
        <v>0</v>
      </c>
      <c r="I28" s="108"/>
      <c r="J28" s="221"/>
      <c r="K28" s="222">
        <f t="shared" si="1"/>
        <v>0</v>
      </c>
      <c r="L28" s="223"/>
    </row>
    <row r="29" spans="1:12" ht="14.4">
      <c r="A29" s="36"/>
      <c r="B29" s="59"/>
      <c r="C29" s="151"/>
      <c r="D29" s="151"/>
      <c r="E29" s="60"/>
      <c r="F29" s="59"/>
      <c r="G29" s="59"/>
      <c r="H29" s="215">
        <f t="shared" si="0"/>
        <v>0</v>
      </c>
      <c r="I29" s="108"/>
      <c r="J29" s="221"/>
      <c r="K29" s="222">
        <f t="shared" si="1"/>
        <v>0</v>
      </c>
      <c r="L29" s="223"/>
    </row>
    <row r="30" spans="1:12" ht="14.4">
      <c r="A30" s="36"/>
      <c r="B30" s="59"/>
      <c r="C30" s="151"/>
      <c r="D30" s="151"/>
      <c r="E30" s="60"/>
      <c r="F30" s="59"/>
      <c r="G30" s="59"/>
      <c r="H30" s="215">
        <f t="shared" si="0"/>
        <v>0</v>
      </c>
      <c r="I30" s="108"/>
      <c r="J30" s="221"/>
      <c r="K30" s="222">
        <f t="shared" si="1"/>
        <v>0</v>
      </c>
      <c r="L30" s="223"/>
    </row>
    <row r="31" spans="1:12" ht="14.4">
      <c r="A31" s="36"/>
      <c r="B31" s="59"/>
      <c r="C31" s="151"/>
      <c r="D31" s="151"/>
      <c r="E31" s="60"/>
      <c r="F31" s="59"/>
      <c r="G31" s="59"/>
      <c r="H31" s="215">
        <f t="shared" si="0"/>
        <v>0</v>
      </c>
      <c r="I31" s="108"/>
      <c r="J31" s="221"/>
      <c r="K31" s="222">
        <f t="shared" si="1"/>
        <v>0</v>
      </c>
      <c r="L31" s="223"/>
    </row>
    <row r="32" spans="1:12" ht="14.4">
      <c r="A32" s="36"/>
      <c r="B32" s="59"/>
      <c r="C32" s="151"/>
      <c r="D32" s="151"/>
      <c r="E32" s="60"/>
      <c r="F32" s="59"/>
      <c r="G32" s="59"/>
      <c r="H32" s="215">
        <f t="shared" si="0"/>
        <v>0</v>
      </c>
      <c r="I32" s="108"/>
      <c r="J32" s="221"/>
      <c r="K32" s="222">
        <f t="shared" si="1"/>
        <v>0</v>
      </c>
      <c r="L32" s="223"/>
    </row>
    <row r="33" spans="1:12" ht="14.4">
      <c r="A33" s="36"/>
      <c r="B33" s="59"/>
      <c r="C33" s="151"/>
      <c r="D33" s="151"/>
      <c r="E33" s="60"/>
      <c r="F33" s="59"/>
      <c r="G33" s="59"/>
      <c r="H33" s="215">
        <f t="shared" si="0"/>
        <v>0</v>
      </c>
      <c r="I33" s="108"/>
      <c r="J33" s="221"/>
      <c r="K33" s="222">
        <f t="shared" si="1"/>
        <v>0</v>
      </c>
      <c r="L33" s="223"/>
    </row>
    <row r="34" spans="1:12" ht="14.4">
      <c r="A34" s="36"/>
      <c r="B34" s="59"/>
      <c r="C34" s="151"/>
      <c r="D34" s="151"/>
      <c r="E34" s="61"/>
      <c r="F34" s="62"/>
      <c r="G34" s="62"/>
      <c r="H34" s="215">
        <f t="shared" si="0"/>
        <v>0</v>
      </c>
      <c r="I34" s="109"/>
      <c r="J34" s="221"/>
      <c r="K34" s="222">
        <f t="shared" si="1"/>
        <v>0</v>
      </c>
      <c r="L34" s="223"/>
    </row>
    <row r="35" spans="1:12" ht="15" thickBot="1">
      <c r="A35" s="63"/>
      <c r="B35" s="152"/>
      <c r="C35" s="153"/>
      <c r="D35" s="153"/>
      <c r="E35" s="64"/>
      <c r="F35" s="65"/>
      <c r="G35" s="65"/>
      <c r="H35" s="216">
        <f t="shared" si="0"/>
        <v>0</v>
      </c>
      <c r="I35" s="110"/>
      <c r="J35" s="221"/>
      <c r="K35" s="222">
        <f t="shared" si="1"/>
        <v>0</v>
      </c>
      <c r="L35" s="223"/>
    </row>
    <row r="36" spans="1:12" ht="18" thickBot="1">
      <c r="A36" s="328" t="s">
        <v>7</v>
      </c>
      <c r="B36" s="329"/>
      <c r="C36" s="329"/>
      <c r="D36" s="329"/>
      <c r="E36" s="329"/>
      <c r="F36" s="24"/>
      <c r="G36" s="24"/>
      <c r="H36" s="217">
        <f>SUM(H11:H35)</f>
        <v>0</v>
      </c>
      <c r="I36" s="111"/>
      <c r="J36" s="224">
        <f>SUM(J11:J35)</f>
        <v>0</v>
      </c>
      <c r="K36" s="224">
        <f>SUM(K11:K35)</f>
        <v>0</v>
      </c>
      <c r="L36" s="212"/>
    </row>
  </sheetData>
  <protectedRanges>
    <protectedRange sqref="A11:D35" name="Plage2_3" securityDescriptor="O:WDG:WDD:(A;;CC;;;AN)"/>
    <protectedRange sqref="J11:L36" name="Plage5_2"/>
  </protectedRanges>
  <mergeCells count="5">
    <mergeCell ref="A2:L2"/>
    <mergeCell ref="A4:L4"/>
    <mergeCell ref="A6:N6"/>
    <mergeCell ref="J9:L9"/>
    <mergeCell ref="A36:E36"/>
  </mergeCells>
  <pageMargins left="0.70866141732283472" right="0.70866141732283472" top="0.74803149606299213" bottom="0.74803149606299213" header="0.31496062992125984" footer="0.31496062992125984"/>
  <pageSetup paperSize="9" scale="53" orientation="landscape" r:id="rId1"/>
  <headerFooter>
    <oddHeader>&amp;L&amp;G&amp;CAppel à projet Chéquier STARTER</oddHeader>
    <oddFooter>&amp;C&amp;A</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Listes!$C$2:$C$3</xm:f>
          </x14:formula1>
          <xm:sqref>C11:C35</xm:sqref>
        </x14:dataValidation>
        <x14:dataValidation type="list" allowBlank="1" showInputMessage="1" showErrorMessage="1">
          <x14:formula1>
            <xm:f>Listes!$D$2:$D$4</xm:f>
          </x14:formula1>
          <xm:sqref>D11:D35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
  <sheetViews>
    <sheetView showGridLines="0" showRowColHeaders="0" workbookViewId="0">
      <pane ySplit="4" topLeftCell="A11" activePane="bottomLeft" state="frozen"/>
      <selection activeCell="A12" sqref="A12:J12"/>
      <selection pane="bottomLeft" activeCell="C13" sqref="C13"/>
    </sheetView>
  </sheetViews>
  <sheetFormatPr baseColWidth="10" defaultRowHeight="13.2"/>
  <cols>
    <col min="1" max="1" width="56.33203125" customWidth="1"/>
    <col min="2" max="2" width="41" customWidth="1"/>
    <col min="3" max="5" width="20.6640625" customWidth="1"/>
    <col min="6" max="6" width="21" customWidth="1"/>
  </cols>
  <sheetData>
    <row r="2" spans="1:6" ht="20.399999999999999">
      <c r="A2" s="296" t="s">
        <v>101</v>
      </c>
      <c r="B2" s="296"/>
      <c r="C2" s="296"/>
      <c r="D2" s="296"/>
      <c r="E2" s="296"/>
      <c r="F2" s="296"/>
    </row>
    <row r="4" spans="1:6" ht="20.399999999999999">
      <c r="A4" s="296" t="s">
        <v>102</v>
      </c>
      <c r="B4" s="296"/>
      <c r="C4" s="296"/>
      <c r="D4" s="296"/>
      <c r="E4" s="296"/>
      <c r="F4" s="296"/>
    </row>
    <row r="7" spans="1:6">
      <c r="A7" s="1" t="s">
        <v>0</v>
      </c>
    </row>
    <row r="8" spans="1:6" ht="13.8" thickBot="1"/>
    <row r="9" spans="1:6" ht="13.8" thickBot="1">
      <c r="C9" s="4"/>
      <c r="D9" s="324" t="s">
        <v>1</v>
      </c>
      <c r="E9" s="325"/>
      <c r="F9" s="326"/>
    </row>
    <row r="10" spans="1:6" ht="35.25" customHeight="1" thickBot="1">
      <c r="A10" s="5" t="s">
        <v>30</v>
      </c>
      <c r="B10" s="125" t="s">
        <v>110</v>
      </c>
      <c r="C10" s="6" t="s">
        <v>3</v>
      </c>
      <c r="D10" s="7" t="s">
        <v>4</v>
      </c>
      <c r="E10" s="8" t="s">
        <v>5</v>
      </c>
      <c r="F10" s="9" t="s">
        <v>6</v>
      </c>
    </row>
    <row r="11" spans="1:6" ht="15" thickTop="1">
      <c r="A11" s="44"/>
      <c r="B11" s="121"/>
      <c r="C11" s="11"/>
      <c r="D11" s="218"/>
      <c r="E11" s="219">
        <f>C11-D11</f>
        <v>0</v>
      </c>
      <c r="F11" s="220"/>
    </row>
    <row r="12" spans="1:6" ht="14.4">
      <c r="A12" s="46"/>
      <c r="B12" s="122"/>
      <c r="C12" s="15"/>
      <c r="D12" s="221"/>
      <c r="E12" s="219">
        <f t="shared" ref="E12:E24" si="0">C12-D12</f>
        <v>0</v>
      </c>
      <c r="F12" s="220"/>
    </row>
    <row r="13" spans="1:6" ht="14.4">
      <c r="A13" s="46"/>
      <c r="B13" s="122"/>
      <c r="C13" s="15"/>
      <c r="D13" s="221"/>
      <c r="E13" s="219">
        <f t="shared" si="0"/>
        <v>0</v>
      </c>
      <c r="F13" s="220"/>
    </row>
    <row r="14" spans="1:6" ht="14.4">
      <c r="A14" s="46"/>
      <c r="B14" s="122"/>
      <c r="C14" s="15"/>
      <c r="D14" s="221"/>
      <c r="E14" s="219">
        <f t="shared" si="0"/>
        <v>0</v>
      </c>
      <c r="F14" s="220"/>
    </row>
    <row r="15" spans="1:6" ht="14.4">
      <c r="A15" s="46"/>
      <c r="B15" s="122"/>
      <c r="C15" s="17"/>
      <c r="D15" s="221"/>
      <c r="E15" s="219">
        <f t="shared" si="0"/>
        <v>0</v>
      </c>
      <c r="F15" s="220"/>
    </row>
    <row r="16" spans="1:6" ht="14.4">
      <c r="A16" s="46"/>
      <c r="B16" s="122"/>
      <c r="C16" s="17"/>
      <c r="D16" s="221"/>
      <c r="E16" s="219">
        <f t="shared" si="0"/>
        <v>0</v>
      </c>
      <c r="F16" s="220"/>
    </row>
    <row r="17" spans="1:6" ht="14.4">
      <c r="A17" s="46"/>
      <c r="B17" s="122"/>
      <c r="C17" s="17"/>
      <c r="D17" s="221"/>
      <c r="E17" s="219">
        <f t="shared" si="0"/>
        <v>0</v>
      </c>
      <c r="F17" s="220"/>
    </row>
    <row r="18" spans="1:6" ht="14.4">
      <c r="A18" s="46"/>
      <c r="B18" s="122"/>
      <c r="C18" s="17"/>
      <c r="D18" s="221"/>
      <c r="E18" s="219">
        <f t="shared" si="0"/>
        <v>0</v>
      </c>
      <c r="F18" s="220"/>
    </row>
    <row r="19" spans="1:6" ht="14.4">
      <c r="A19" s="46"/>
      <c r="B19" s="122"/>
      <c r="C19" s="17"/>
      <c r="D19" s="221"/>
      <c r="E19" s="219">
        <f t="shared" si="0"/>
        <v>0</v>
      </c>
      <c r="F19" s="220"/>
    </row>
    <row r="20" spans="1:6" ht="14.4">
      <c r="A20" s="46"/>
      <c r="B20" s="122"/>
      <c r="C20" s="17"/>
      <c r="D20" s="221"/>
      <c r="E20" s="219">
        <f t="shared" si="0"/>
        <v>0</v>
      </c>
      <c r="F20" s="220"/>
    </row>
    <row r="21" spans="1:6" ht="14.4">
      <c r="A21" s="46"/>
      <c r="B21" s="122"/>
      <c r="C21" s="17"/>
      <c r="D21" s="221"/>
      <c r="E21" s="219">
        <f t="shared" si="0"/>
        <v>0</v>
      </c>
      <c r="F21" s="220"/>
    </row>
    <row r="22" spans="1:6" ht="14.4">
      <c r="A22" s="46"/>
      <c r="B22" s="122"/>
      <c r="C22" s="17"/>
      <c r="D22" s="221"/>
      <c r="E22" s="219">
        <f t="shared" si="0"/>
        <v>0</v>
      </c>
      <c r="F22" s="220"/>
    </row>
    <row r="23" spans="1:6" ht="14.4">
      <c r="A23" s="46"/>
      <c r="B23" s="122"/>
      <c r="C23" s="17"/>
      <c r="D23" s="221"/>
      <c r="E23" s="219">
        <f t="shared" si="0"/>
        <v>0</v>
      </c>
      <c r="F23" s="220"/>
    </row>
    <row r="24" spans="1:6" ht="15" thickBot="1">
      <c r="A24" s="20"/>
      <c r="B24" s="124"/>
      <c r="C24" s="22"/>
      <c r="D24" s="221"/>
      <c r="E24" s="222">
        <f t="shared" si="0"/>
        <v>0</v>
      </c>
      <c r="F24" s="223"/>
    </row>
    <row r="25" spans="1:6" ht="18" thickBot="1">
      <c r="A25" s="328" t="s">
        <v>7</v>
      </c>
      <c r="B25" s="329"/>
      <c r="C25" s="115">
        <f>SUM(C11:C24)</f>
        <v>0</v>
      </c>
      <c r="D25" s="225">
        <f>SUM(D11:D24)</f>
        <v>0</v>
      </c>
      <c r="E25" s="225">
        <f>ROUND(SUM(E11:E24),0)</f>
        <v>0</v>
      </c>
      <c r="F25" s="212"/>
    </row>
  </sheetData>
  <protectedRanges>
    <protectedRange sqref="A11:A24" name="Plage2_1" securityDescriptor="O:WDG:WDD:(A;;CC;;;AN)"/>
    <protectedRange sqref="D11:F25" name="Plage5"/>
  </protectedRanges>
  <mergeCells count="4">
    <mergeCell ref="A2:F2"/>
    <mergeCell ref="A4:F4"/>
    <mergeCell ref="D9:F9"/>
    <mergeCell ref="A25:B25"/>
  </mergeCells>
  <pageMargins left="0.70866141732283472" right="0.70866141732283472" top="0.99" bottom="0.74803149606299213" header="0.31496062992125984" footer="0.31496062992125984"/>
  <pageSetup paperSize="9" scale="74" orientation="landscape" r:id="rId1"/>
  <headerFooter>
    <oddHeader>&amp;L&amp;G&amp;CAppel à projet Chéquier STARTER</oddHeader>
    <oddFooter>&amp;C&amp;A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tabSelected="1" topLeftCell="A2" workbookViewId="0">
      <pane ySplit="2" topLeftCell="A4" activePane="bottomLeft" state="frozen"/>
      <selection activeCell="A12" sqref="A12:J12"/>
      <selection pane="bottomLeft" activeCell="E7" sqref="E7"/>
    </sheetView>
  </sheetViews>
  <sheetFormatPr baseColWidth="10" defaultRowHeight="13.2"/>
  <cols>
    <col min="1" max="1" width="36.33203125" customWidth="1"/>
    <col min="2" max="2" width="15.6640625" customWidth="1"/>
    <col min="3" max="3" width="20.5546875" customWidth="1"/>
    <col min="4" max="6" width="15.6640625" customWidth="1"/>
  </cols>
  <sheetData>
    <row r="1" spans="1:10" ht="57" customHeight="1"/>
    <row r="2" spans="1:10" ht="20.399999999999999">
      <c r="A2" s="296" t="s">
        <v>72</v>
      </c>
      <c r="B2" s="296"/>
      <c r="C2" s="296"/>
      <c r="D2" s="296"/>
      <c r="E2" s="296"/>
      <c r="F2" s="296"/>
    </row>
    <row r="3" spans="1:10" ht="12" customHeight="1">
      <c r="A3" s="25"/>
      <c r="B3" s="25"/>
      <c r="C3" s="25"/>
      <c r="D3" s="25"/>
      <c r="E3" s="25"/>
      <c r="F3" s="25"/>
    </row>
    <row r="4" spans="1:10" ht="20.399999999999999">
      <c r="A4" s="296" t="s">
        <v>8</v>
      </c>
      <c r="B4" s="296"/>
      <c r="C4" s="296"/>
      <c r="D4" s="296"/>
      <c r="E4" s="296"/>
      <c r="F4" s="296"/>
    </row>
    <row r="6" spans="1:10">
      <c r="A6" s="2"/>
      <c r="B6" s="2"/>
      <c r="C6" s="355" t="s">
        <v>9</v>
      </c>
      <c r="D6" s="355"/>
      <c r="E6" s="355"/>
      <c r="F6" s="356" t="s">
        <v>10</v>
      </c>
    </row>
    <row r="7" spans="1:10">
      <c r="A7" s="26" t="s">
        <v>2</v>
      </c>
      <c r="B7" s="26" t="s">
        <v>11</v>
      </c>
      <c r="C7" s="116" t="s">
        <v>108</v>
      </c>
      <c r="D7" s="116" t="s">
        <v>109</v>
      </c>
      <c r="E7" s="116" t="s">
        <v>125</v>
      </c>
      <c r="F7" s="356"/>
    </row>
    <row r="8" spans="1:10" ht="13.8">
      <c r="A8" s="27" t="s">
        <v>64</v>
      </c>
      <c r="B8" s="28">
        <f>ROUND(SUMIF('(2) Fonct dir'!$B$11:$B$51,"Prestations de service",'(2) Fonct dir'!$D$11:$D$51),0)</f>
        <v>0</v>
      </c>
      <c r="C8" s="29"/>
      <c r="D8" s="29"/>
      <c r="E8" s="29"/>
      <c r="F8" s="30">
        <f t="shared" ref="F8:F19" si="0">IF(SUM(C8:E8)=B8,0,1)</f>
        <v>0</v>
      </c>
    </row>
    <row r="9" spans="1:10" ht="26.4">
      <c r="A9" s="82" t="s">
        <v>65</v>
      </c>
      <c r="B9" s="28">
        <v>0</v>
      </c>
      <c r="C9" s="29"/>
      <c r="D9" s="29"/>
      <c r="E9" s="29"/>
      <c r="F9" s="30">
        <f t="shared" si="0"/>
        <v>0</v>
      </c>
    </row>
    <row r="10" spans="1:10" ht="26.4">
      <c r="A10" s="82" t="s">
        <v>66</v>
      </c>
      <c r="B10" s="28">
        <f>ROUND(SUMIF('(2) Fonct dir'!$B$11:$B$51,"Dépenses de communication de l'opération",'(2) Fonct dir'!$D$11:$D$51),0)</f>
        <v>0</v>
      </c>
      <c r="C10" s="29"/>
      <c r="D10" s="29"/>
      <c r="E10" s="29"/>
      <c r="F10" s="30">
        <f t="shared" si="0"/>
        <v>0</v>
      </c>
    </row>
    <row r="11" spans="1:10" ht="13.8">
      <c r="A11" s="27" t="s">
        <v>67</v>
      </c>
      <c r="B11" s="28">
        <f>ROUND(SUMIF('(2) Fonct dir'!$B$11:$B$51,"Coûts d'amortissement",'(2) Fonct dir'!$D$11:$D$51),0)</f>
        <v>0</v>
      </c>
      <c r="C11" s="29"/>
      <c r="D11" s="29"/>
      <c r="E11" s="29"/>
      <c r="F11" s="30">
        <f t="shared" si="0"/>
        <v>0</v>
      </c>
      <c r="H11" s="83"/>
    </row>
    <row r="12" spans="1:10" ht="13.8">
      <c r="A12" s="27" t="s">
        <v>74</v>
      </c>
      <c r="B12" s="28">
        <f>ROUND(SUMIF('(2) Fonct dir'!$B$11:$B$51,"Autres",'(2) Fonct dir'!$D$11:$D$51),0)</f>
        <v>0</v>
      </c>
      <c r="C12" s="29"/>
      <c r="D12" s="29"/>
      <c r="E12" s="29"/>
      <c r="F12" s="30">
        <f t="shared" si="0"/>
        <v>0</v>
      </c>
      <c r="H12" s="84"/>
      <c r="I12" s="84"/>
    </row>
    <row r="13" spans="1:10" ht="13.8">
      <c r="A13" s="99" t="s">
        <v>73</v>
      </c>
      <c r="B13" s="100">
        <f>'(3) Fonct indir'!H34</f>
        <v>0</v>
      </c>
      <c r="C13" s="101"/>
      <c r="D13" s="101"/>
      <c r="E13" s="101"/>
      <c r="F13" s="30"/>
      <c r="H13" s="85"/>
      <c r="I13" s="86"/>
      <c r="J13" s="40"/>
    </row>
    <row r="14" spans="1:10" s="42" customFormat="1" ht="13.8">
      <c r="A14" s="82" t="s">
        <v>92</v>
      </c>
      <c r="B14" s="87">
        <f>IF(B13&gt;15%*B15,15%*B15,B13)</f>
        <v>0</v>
      </c>
      <c r="C14" s="87">
        <f>IF(C13&gt;15%*C15,15%*C15,C13)</f>
        <v>0</v>
      </c>
      <c r="D14" s="87">
        <f>IF(D13&gt;15%*D15,15%*D15,D13)</f>
        <v>0</v>
      </c>
      <c r="E14" s="87">
        <f>IF(E13&gt;15%*E15,15%*E15,E13)</f>
        <v>0</v>
      </c>
      <c r="F14" s="88"/>
      <c r="I14" s="89"/>
      <c r="J14" s="90"/>
    </row>
    <row r="15" spans="1:10" ht="13.8">
      <c r="A15" s="27" t="s">
        <v>68</v>
      </c>
      <c r="B15" s="28">
        <f>ROUNDUP('(4) Fonct RH dir'!H36,0)</f>
        <v>0</v>
      </c>
      <c r="C15" s="29"/>
      <c r="D15" s="29"/>
      <c r="E15" s="29"/>
      <c r="F15" s="30">
        <f t="shared" si="0"/>
        <v>0</v>
      </c>
      <c r="H15" s="91"/>
    </row>
    <row r="16" spans="1:10" ht="13.8">
      <c r="A16" s="27" t="s">
        <v>69</v>
      </c>
      <c r="B16" s="28"/>
      <c r="C16" s="29"/>
      <c r="D16" s="29"/>
      <c r="E16" s="29"/>
      <c r="F16" s="30">
        <f t="shared" si="0"/>
        <v>0</v>
      </c>
      <c r="H16" s="91"/>
    </row>
    <row r="17" spans="1:8" ht="17.25" customHeight="1">
      <c r="A17" s="31" t="s">
        <v>7</v>
      </c>
      <c r="B17" s="154">
        <f>SUM(B8:B12)+B14+SUM(B15:B16)</f>
        <v>0</v>
      </c>
      <c r="C17" s="154">
        <f>SUM(C8:C12)+C14+SUM(C15:C16)</f>
        <v>0</v>
      </c>
      <c r="D17" s="154">
        <f>SUM(D8:D12)+D14+SUM(D15:D16)</f>
        <v>0</v>
      </c>
      <c r="E17" s="154">
        <f>SUM(E8:E12)+E14+SUM(E15:E16)</f>
        <v>0</v>
      </c>
      <c r="F17" s="30">
        <f t="shared" si="0"/>
        <v>0</v>
      </c>
      <c r="H17" s="84"/>
    </row>
    <row r="18" spans="1:8" ht="17.25" customHeight="1">
      <c r="A18" s="32" t="s">
        <v>27</v>
      </c>
      <c r="B18" s="92"/>
      <c r="C18" s="29"/>
      <c r="D18" s="29"/>
      <c r="E18" s="29"/>
      <c r="F18" s="30">
        <f t="shared" si="0"/>
        <v>0</v>
      </c>
      <c r="H18" s="84"/>
    </row>
    <row r="19" spans="1:8" ht="17.25" customHeight="1">
      <c r="A19" s="31" t="s">
        <v>7</v>
      </c>
      <c r="B19" s="154">
        <f>ROUND(B17-B18,0)</f>
        <v>0</v>
      </c>
      <c r="C19" s="154">
        <f>ROUND(C17-C18,0)</f>
        <v>0</v>
      </c>
      <c r="D19" s="154">
        <f>ROUND(D17-D18,0)</f>
        <v>0</v>
      </c>
      <c r="E19" s="154">
        <f>ROUND(E17-E18,0)</f>
        <v>0</v>
      </c>
      <c r="F19" s="30">
        <f t="shared" si="0"/>
        <v>0</v>
      </c>
    </row>
    <row r="21" spans="1:8" ht="54.75" customHeight="1">
      <c r="A21" s="357" t="s">
        <v>93</v>
      </c>
      <c r="B21" s="357"/>
      <c r="C21" s="357"/>
      <c r="D21" s="357"/>
      <c r="E21" s="357"/>
      <c r="F21" s="357"/>
    </row>
    <row r="23" spans="1:8" ht="20.399999999999999">
      <c r="A23" s="296" t="s">
        <v>12</v>
      </c>
      <c r="B23" s="296"/>
      <c r="C23" s="296"/>
      <c r="D23" s="296"/>
      <c r="E23" s="296"/>
      <c r="F23" s="296"/>
    </row>
    <row r="25" spans="1:8">
      <c r="A25" s="33" t="s">
        <v>13</v>
      </c>
      <c r="B25" s="116" t="s">
        <v>3</v>
      </c>
      <c r="C25" s="116" t="s">
        <v>14</v>
      </c>
      <c r="D25" s="126" t="s">
        <v>15</v>
      </c>
      <c r="E25" s="126" t="s">
        <v>3</v>
      </c>
      <c r="F25" s="126" t="s">
        <v>15</v>
      </c>
    </row>
    <row r="26" spans="1:8">
      <c r="A26" s="93" t="s">
        <v>16</v>
      </c>
      <c r="B26" s="34"/>
      <c r="C26" s="94"/>
      <c r="D26" s="35">
        <f>IF($B$50=0,0,B26/$B$50)</f>
        <v>0</v>
      </c>
      <c r="E26" s="95">
        <f>SUM(B26:B26)</f>
        <v>0</v>
      </c>
      <c r="F26" s="96">
        <f>IF($B$50=0,0,E26/$B$50)</f>
        <v>0</v>
      </c>
    </row>
    <row r="27" spans="1:8">
      <c r="A27" s="352" t="s">
        <v>17</v>
      </c>
      <c r="B27" s="34"/>
      <c r="C27" s="94"/>
      <c r="D27" s="35">
        <f t="shared" ref="D27:D49" si="1">IF($B$50=0,0,B27/$B$50)</f>
        <v>0</v>
      </c>
      <c r="E27" s="340">
        <f>SUM(B27:B29)</f>
        <v>0</v>
      </c>
      <c r="F27" s="343">
        <f>IF($B$50=0,0,E27/$B$50)</f>
        <v>0</v>
      </c>
    </row>
    <row r="28" spans="1:8">
      <c r="A28" s="353"/>
      <c r="B28" s="34"/>
      <c r="C28" s="94"/>
      <c r="D28" s="35">
        <f t="shared" si="1"/>
        <v>0</v>
      </c>
      <c r="E28" s="341"/>
      <c r="F28" s="344"/>
    </row>
    <row r="29" spans="1:8">
      <c r="A29" s="354"/>
      <c r="B29" s="34"/>
      <c r="C29" s="94"/>
      <c r="D29" s="35">
        <f t="shared" si="1"/>
        <v>0</v>
      </c>
      <c r="E29" s="342"/>
      <c r="F29" s="345"/>
    </row>
    <row r="30" spans="1:8">
      <c r="A30" s="352" t="s">
        <v>18</v>
      </c>
      <c r="B30" s="34"/>
      <c r="C30" s="94"/>
      <c r="D30" s="35">
        <f t="shared" si="1"/>
        <v>0</v>
      </c>
      <c r="E30" s="340">
        <f>SUM(B30:B31)</f>
        <v>0</v>
      </c>
      <c r="F30" s="343">
        <f>IF($B$50=0,0,E30/$B$50)</f>
        <v>0</v>
      </c>
    </row>
    <row r="31" spans="1:8">
      <c r="A31" s="354"/>
      <c r="B31" s="34"/>
      <c r="C31" s="94"/>
      <c r="D31" s="35">
        <f t="shared" si="1"/>
        <v>0</v>
      </c>
      <c r="E31" s="342"/>
      <c r="F31" s="345"/>
    </row>
    <row r="32" spans="1:8">
      <c r="A32" s="351" t="s">
        <v>19</v>
      </c>
      <c r="B32" s="34"/>
      <c r="C32" s="94"/>
      <c r="D32" s="35">
        <f t="shared" si="1"/>
        <v>0</v>
      </c>
      <c r="E32" s="340">
        <f>SUM(B32:B33)</f>
        <v>0</v>
      </c>
      <c r="F32" s="343">
        <f>IF($B$50=0,0,E32/$B$50)</f>
        <v>0</v>
      </c>
    </row>
    <row r="33" spans="1:6">
      <c r="A33" s="351"/>
      <c r="B33" s="34"/>
      <c r="C33" s="94"/>
      <c r="D33" s="35">
        <f t="shared" si="1"/>
        <v>0</v>
      </c>
      <c r="E33" s="350"/>
      <c r="F33" s="345"/>
    </row>
    <row r="34" spans="1:6">
      <c r="A34" s="348" t="s">
        <v>20</v>
      </c>
      <c r="B34" s="34"/>
      <c r="C34" s="94"/>
      <c r="D34" s="35">
        <f t="shared" si="1"/>
        <v>0</v>
      </c>
      <c r="E34" s="340">
        <f>SUM(B34:B37)</f>
        <v>0</v>
      </c>
      <c r="F34" s="343">
        <f>IF($B$50=0,0,E34/$B$50)</f>
        <v>0</v>
      </c>
    </row>
    <row r="35" spans="1:6">
      <c r="A35" s="348"/>
      <c r="B35" s="34"/>
      <c r="C35" s="94"/>
      <c r="D35" s="35">
        <f t="shared" si="1"/>
        <v>0</v>
      </c>
      <c r="E35" s="349"/>
      <c r="F35" s="344"/>
    </row>
    <row r="36" spans="1:6">
      <c r="A36" s="348"/>
      <c r="B36" s="34"/>
      <c r="C36" s="94"/>
      <c r="D36" s="35">
        <f t="shared" si="1"/>
        <v>0</v>
      </c>
      <c r="E36" s="349"/>
      <c r="F36" s="344"/>
    </row>
    <row r="37" spans="1:6">
      <c r="A37" s="348"/>
      <c r="B37" s="34"/>
      <c r="C37" s="94"/>
      <c r="D37" s="35">
        <f t="shared" si="1"/>
        <v>0</v>
      </c>
      <c r="E37" s="350"/>
      <c r="F37" s="345"/>
    </row>
    <row r="38" spans="1:6">
      <c r="A38" s="348" t="s">
        <v>21</v>
      </c>
      <c r="B38" s="34"/>
      <c r="C38" s="94"/>
      <c r="D38" s="35">
        <f t="shared" si="1"/>
        <v>0</v>
      </c>
      <c r="E38" s="340">
        <f>SUM(B38:B41)</f>
        <v>0</v>
      </c>
      <c r="F38" s="343">
        <f>IF($B$50=0,0,E38/$B$50)</f>
        <v>0</v>
      </c>
    </row>
    <row r="39" spans="1:6">
      <c r="A39" s="348"/>
      <c r="B39" s="34"/>
      <c r="C39" s="94"/>
      <c r="D39" s="35">
        <f t="shared" si="1"/>
        <v>0</v>
      </c>
      <c r="E39" s="349"/>
      <c r="F39" s="344"/>
    </row>
    <row r="40" spans="1:6">
      <c r="A40" s="348"/>
      <c r="B40" s="34"/>
      <c r="C40" s="94"/>
      <c r="D40" s="35">
        <f t="shared" si="1"/>
        <v>0</v>
      </c>
      <c r="E40" s="349"/>
      <c r="F40" s="344"/>
    </row>
    <row r="41" spans="1:6">
      <c r="A41" s="348"/>
      <c r="B41" s="34"/>
      <c r="C41" s="94"/>
      <c r="D41" s="35">
        <f t="shared" si="1"/>
        <v>0</v>
      </c>
      <c r="E41" s="350"/>
      <c r="F41" s="345"/>
    </row>
    <row r="42" spans="1:6">
      <c r="A42" s="351" t="s">
        <v>22</v>
      </c>
      <c r="B42" s="34"/>
      <c r="C42" s="94"/>
      <c r="D42" s="35">
        <f t="shared" si="1"/>
        <v>0</v>
      </c>
      <c r="E42" s="340">
        <f>SUM(B42:B45)</f>
        <v>0</v>
      </c>
      <c r="F42" s="343">
        <f>IF($B$50=0,0,E42/$B$50)</f>
        <v>0</v>
      </c>
    </row>
    <row r="43" spans="1:6">
      <c r="A43" s="351"/>
      <c r="B43" s="34"/>
      <c r="C43" s="94"/>
      <c r="D43" s="35">
        <f t="shared" si="1"/>
        <v>0</v>
      </c>
      <c r="E43" s="349"/>
      <c r="F43" s="344"/>
    </row>
    <row r="44" spans="1:6">
      <c r="A44" s="351"/>
      <c r="B44" s="34"/>
      <c r="C44" s="94"/>
      <c r="D44" s="35">
        <f t="shared" si="1"/>
        <v>0</v>
      </c>
      <c r="E44" s="349"/>
      <c r="F44" s="344"/>
    </row>
    <row r="45" spans="1:6">
      <c r="A45" s="351"/>
      <c r="B45" s="34"/>
      <c r="C45" s="94"/>
      <c r="D45" s="35">
        <f t="shared" si="1"/>
        <v>0</v>
      </c>
      <c r="E45" s="350"/>
      <c r="F45" s="345"/>
    </row>
    <row r="46" spans="1:6">
      <c r="A46" s="337" t="s">
        <v>23</v>
      </c>
      <c r="B46" s="34"/>
      <c r="C46" s="94"/>
      <c r="D46" s="35">
        <f t="shared" si="1"/>
        <v>0</v>
      </c>
      <c r="E46" s="340">
        <f>SUM(B46:B48)</f>
        <v>0</v>
      </c>
      <c r="F46" s="343">
        <f>IF($B$50=0,0,E46/$B$50)</f>
        <v>0</v>
      </c>
    </row>
    <row r="47" spans="1:6">
      <c r="A47" s="338"/>
      <c r="B47" s="34"/>
      <c r="C47" s="94"/>
      <c r="D47" s="35">
        <f t="shared" si="1"/>
        <v>0</v>
      </c>
      <c r="E47" s="341"/>
      <c r="F47" s="344"/>
    </row>
    <row r="48" spans="1:6">
      <c r="A48" s="339"/>
      <c r="B48" s="34"/>
      <c r="C48" s="94"/>
      <c r="D48" s="35">
        <f t="shared" si="1"/>
        <v>0</v>
      </c>
      <c r="E48" s="342"/>
      <c r="F48" s="345"/>
    </row>
    <row r="49" spans="1:6">
      <c r="A49" s="32" t="s">
        <v>70</v>
      </c>
      <c r="B49" s="34"/>
      <c r="C49" s="94"/>
      <c r="D49" s="35">
        <f t="shared" si="1"/>
        <v>0</v>
      </c>
      <c r="E49" s="97">
        <f>B49</f>
        <v>0</v>
      </c>
      <c r="F49" s="98">
        <f>IF($B$50=0,0,E49/$E$50)</f>
        <v>0</v>
      </c>
    </row>
    <row r="50" spans="1:6" ht="17.25" customHeight="1">
      <c r="A50" s="37" t="s">
        <v>7</v>
      </c>
      <c r="B50" s="155">
        <f>ROUND(SUM(B26:B49),0)</f>
        <v>0</v>
      </c>
      <c r="C50" s="37"/>
      <c r="D50" s="156">
        <f>SUM(D26:D49)</f>
        <v>0</v>
      </c>
      <c r="E50" s="155">
        <f>ROUND(SUM(E26:E49),0)</f>
        <v>0</v>
      </c>
      <c r="F50" s="156">
        <f>SUM(F26:F49)</f>
        <v>0</v>
      </c>
    </row>
    <row r="51" spans="1:6" s="226" customFormat="1"/>
    <row r="52" spans="1:6" s="226" customFormat="1" ht="20.399999999999999">
      <c r="A52" s="346" t="s">
        <v>24</v>
      </c>
      <c r="B52" s="347"/>
      <c r="C52" s="347"/>
      <c r="D52" s="347"/>
      <c r="E52" s="347"/>
      <c r="F52" s="347"/>
    </row>
    <row r="53" spans="1:6" s="226" customFormat="1"/>
    <row r="54" spans="1:6" s="226" customFormat="1" ht="23.4">
      <c r="A54" s="284" t="str">
        <f>IF($B$50=$B$19,"Le plan de financement est équilibré en dépenses et en ressources",IF($B$50&gt;$B$19,"Le plan de financement présente un surfinancement",IF($B$50&lt;$B$19,"Le plan de financement présente un défaut de ressources","")))</f>
        <v>Le plan de financement est équilibré en dépenses et en ressources</v>
      </c>
      <c r="B54" s="284"/>
      <c r="C54" s="284"/>
      <c r="D54" s="284"/>
      <c r="E54" s="284"/>
      <c r="F54" s="283">
        <f>IF($B$50=$B$19,0,IF($B$50&gt;$B$19,1,1))</f>
        <v>0</v>
      </c>
    </row>
    <row r="56" spans="1:6" ht="14.4">
      <c r="A56" s="38"/>
      <c r="B56" s="39" t="s">
        <v>25</v>
      </c>
      <c r="C56" s="307"/>
      <c r="D56" s="309"/>
      <c r="E56" s="40"/>
      <c r="F56" s="40"/>
    </row>
    <row r="57" spans="1:6">
      <c r="A57" s="39"/>
      <c r="B57" s="39"/>
      <c r="C57" s="40"/>
      <c r="D57" s="40"/>
      <c r="E57" s="40"/>
      <c r="F57" s="40"/>
    </row>
    <row r="58" spans="1:6">
      <c r="A58" s="310" t="s">
        <v>26</v>
      </c>
      <c r="B58" s="335"/>
      <c r="C58" s="313"/>
      <c r="D58" s="314"/>
      <c r="E58" s="314"/>
      <c r="F58" s="315"/>
    </row>
    <row r="59" spans="1:6">
      <c r="A59" s="336"/>
      <c r="B59" s="335"/>
      <c r="C59" s="316"/>
      <c r="D59" s="317"/>
      <c r="E59" s="317"/>
      <c r="F59" s="318"/>
    </row>
    <row r="60" spans="1:6">
      <c r="A60" s="336"/>
      <c r="B60" s="335"/>
      <c r="C60" s="319"/>
      <c r="D60" s="320"/>
      <c r="E60" s="320"/>
      <c r="F60" s="321"/>
    </row>
  </sheetData>
  <protectedRanges>
    <protectedRange sqref="A51:A54" name="Plage8"/>
    <protectedRange sqref="A42:A44" name="Plage7"/>
    <protectedRange sqref="A35:A36" name="Plage6"/>
    <protectedRange sqref="A32:A33" name="Plage5"/>
    <protectedRange sqref="A26:A29" name="Plage4"/>
    <protectedRange sqref="A23:A24" name="Plage3"/>
    <protectedRange sqref="A17:A19" name="Plage2"/>
    <protectedRange sqref="B38:B49" name="Plage1"/>
  </protectedRanges>
  <mergeCells count="31">
    <mergeCell ref="A23:F23"/>
    <mergeCell ref="A2:F2"/>
    <mergeCell ref="A4:F4"/>
    <mergeCell ref="C6:E6"/>
    <mergeCell ref="F6:F7"/>
    <mergeCell ref="A21:F21"/>
    <mergeCell ref="A27:A29"/>
    <mergeCell ref="E27:E29"/>
    <mergeCell ref="F27:F29"/>
    <mergeCell ref="A30:A31"/>
    <mergeCell ref="E30:E31"/>
    <mergeCell ref="F30:F31"/>
    <mergeCell ref="A32:A33"/>
    <mergeCell ref="E32:E33"/>
    <mergeCell ref="F32:F33"/>
    <mergeCell ref="A34:A37"/>
    <mergeCell ref="E34:E37"/>
    <mergeCell ref="F34:F37"/>
    <mergeCell ref="A38:A41"/>
    <mergeCell ref="E38:E41"/>
    <mergeCell ref="F38:F41"/>
    <mergeCell ref="A42:A45"/>
    <mergeCell ref="E42:E45"/>
    <mergeCell ref="F42:F45"/>
    <mergeCell ref="A58:B60"/>
    <mergeCell ref="C58:F60"/>
    <mergeCell ref="A46:A48"/>
    <mergeCell ref="E46:E48"/>
    <mergeCell ref="F46:F48"/>
    <mergeCell ref="A52:F52"/>
    <mergeCell ref="C56:D56"/>
  </mergeCells>
  <conditionalFormatting sqref="D25">
    <cfRule type="iconSet" priority="13">
      <iconSet iconSet="3Symbols">
        <cfvo type="percent" val="0"/>
        <cfvo type="percent" val="33"/>
        <cfvo type="percent" val="67"/>
      </iconSet>
    </cfRule>
  </conditionalFormatting>
  <conditionalFormatting sqref="C25">
    <cfRule type="iconSet" priority="12">
      <iconSet iconSet="3Symbols">
        <cfvo type="percent" val="0"/>
        <cfvo type="percent" val="33"/>
        <cfvo type="percent" val="67"/>
      </iconSet>
    </cfRule>
  </conditionalFormatting>
  <conditionalFormatting sqref="E25">
    <cfRule type="iconSet" priority="11">
      <iconSet iconSet="3Symbols">
        <cfvo type="percent" val="0"/>
        <cfvo type="percent" val="33"/>
        <cfvo type="percent" val="67"/>
      </iconSet>
    </cfRule>
  </conditionalFormatting>
  <conditionalFormatting sqref="F25">
    <cfRule type="iconSet" priority="10">
      <iconSet iconSet="3Symbols">
        <cfvo type="percent" val="0"/>
        <cfvo type="percent" val="33"/>
        <cfvo type="percent" val="67"/>
      </iconSet>
    </cfRule>
  </conditionalFormatting>
  <conditionalFormatting sqref="A54:E54">
    <cfRule type="iconSet" priority="9">
      <iconSet iconSet="3Symbols" showValue="0">
        <cfvo type="percent" val="0"/>
        <cfvo type="formula" val="&quot;Le plan de financement présente un surfinnacement&quot;"/>
        <cfvo type="formula" val="&quot;Le plan de financement présente un défaut de recettes&quot;"/>
      </iconSet>
    </cfRule>
  </conditionalFormatting>
  <conditionalFormatting sqref="B14:F14">
    <cfRule type="expression" dxfId="3" priority="6">
      <formula>$B$14=0</formula>
    </cfRule>
  </conditionalFormatting>
  <conditionalFormatting sqref="A14">
    <cfRule type="expression" dxfId="2" priority="4">
      <formula>$B$14=0</formula>
    </cfRule>
  </conditionalFormatting>
  <conditionalFormatting sqref="A13">
    <cfRule type="expression" dxfId="1" priority="2">
      <formula>$B$13=0</formula>
    </cfRule>
  </conditionalFormatting>
  <conditionalFormatting sqref="B13:F13">
    <cfRule type="expression" dxfId="0" priority="1">
      <formula>$B$13=0</formula>
    </cfRule>
  </conditionalFormatting>
  <pageMargins left="0.70866141732283472" right="0.70866141732283472" top="0.74803149606299213" bottom="0.74803149606299213" header="0.31496062992125984" footer="0.31496062992125984"/>
  <pageSetup paperSize="9" scale="74" fitToHeight="0" orientation="portrait" r:id="rId1"/>
  <headerFooter>
    <oddHeader>&amp;L&amp;G&amp;CAppel à projet Chéquier STARTER</oddHeader>
    <oddFooter>&amp;C&amp;A</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8" id="{341300B9-95B4-4075-B071-B2A15C2E0DEF}">
            <x14:iconSet iconSet="3Symbols" showValue="0" custom="1">
              <x14:cfvo type="percent">
                <xm:f>0</xm:f>
              </x14:cfvo>
              <x14:cfvo type="num">
                <xm:f>0</xm:f>
              </x14:cfvo>
              <x14:cfvo type="num">
                <xm:f>1</xm:f>
              </x14:cfvo>
              <x14:cfIcon iconSet="3Symbols" iconId="0"/>
              <x14:cfIcon iconSet="3Symbols2" iconId="2"/>
              <x14:cfIcon iconSet="3Symbols2" iconId="0"/>
            </x14:iconSet>
          </x14:cfRule>
          <xm:sqref>F54</xm:sqref>
        </x14:conditionalFormatting>
        <x14:conditionalFormatting xmlns:xm="http://schemas.microsoft.com/office/excel/2006/main">
          <x14:cfRule type="iconSet" priority="7" id="{DACCD26C-762B-4BF3-8CFB-719EB22ED965}">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F8</xm:sqref>
        </x14:conditionalFormatting>
        <x14:conditionalFormatting xmlns:xm="http://schemas.microsoft.com/office/excel/2006/main">
          <x14:cfRule type="iconSet" priority="20" id="{116F3EE8-733B-482B-B10A-8FB312BB210B}">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F9:F19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'G:\DCG\GESTION\5-POLES\6-ECONOMIE FORMATION R&amp;D\1-DAE\STARTER Chéquier\Appel à projet 2017\[Financement.xlsx]Liste déroulante'!#REF!</xm:f>
          </x14:formula1>
          <xm:sqref>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showRowColHeaders="0" workbookViewId="0">
      <selection activeCell="B26" sqref="B26"/>
    </sheetView>
  </sheetViews>
  <sheetFormatPr baseColWidth="10" defaultRowHeight="13.2"/>
  <cols>
    <col min="1" max="1" width="39" customWidth="1"/>
    <col min="2" max="2" width="17.44140625" customWidth="1"/>
    <col min="3" max="5" width="20.6640625" customWidth="1"/>
    <col min="7" max="7" width="5.6640625" customWidth="1"/>
    <col min="8" max="8" width="38.88671875" customWidth="1"/>
    <col min="9" max="12" width="20.6640625" customWidth="1"/>
  </cols>
  <sheetData>
    <row r="1" spans="1:11">
      <c r="A1" s="226"/>
      <c r="B1" s="226"/>
      <c r="C1" s="226"/>
      <c r="D1" s="226"/>
      <c r="E1" s="226"/>
      <c r="F1" s="105"/>
      <c r="G1" s="105"/>
      <c r="H1" s="105"/>
      <c r="I1" s="105"/>
      <c r="J1" s="105"/>
      <c r="K1" s="105"/>
    </row>
    <row r="2" spans="1:11" ht="20.399999999999999">
      <c r="A2" s="347" t="s">
        <v>89</v>
      </c>
      <c r="B2" s="347"/>
      <c r="C2" s="347"/>
      <c r="D2" s="347"/>
      <c r="E2" s="347"/>
      <c r="F2" s="105"/>
      <c r="G2" s="105"/>
      <c r="H2" s="105"/>
      <c r="I2" s="105"/>
      <c r="J2" s="105"/>
      <c r="K2" s="105"/>
    </row>
    <row r="3" spans="1:11" ht="20.399999999999999">
      <c r="A3" s="227"/>
      <c r="B3" s="227"/>
      <c r="C3" s="227"/>
      <c r="D3" s="227"/>
      <c r="E3" s="227"/>
      <c r="F3" s="105"/>
      <c r="G3" s="105"/>
      <c r="H3" s="105"/>
      <c r="I3" s="105"/>
      <c r="J3" s="105"/>
      <c r="K3" s="105"/>
    </row>
    <row r="4" spans="1:11" ht="20.399999999999999">
      <c r="A4" s="347" t="s">
        <v>8</v>
      </c>
      <c r="B4" s="347"/>
      <c r="C4" s="347"/>
      <c r="D4" s="347"/>
      <c r="E4" s="347"/>
      <c r="F4" s="105"/>
      <c r="G4" s="105"/>
      <c r="H4" s="105"/>
      <c r="I4" s="105"/>
      <c r="J4" s="105"/>
      <c r="K4" s="105"/>
    </row>
    <row r="5" spans="1:11">
      <c r="A5" s="226"/>
      <c r="B5" s="226"/>
      <c r="C5" s="226"/>
      <c r="D5" s="226"/>
      <c r="E5" s="226"/>
      <c r="F5" s="105"/>
      <c r="G5" s="105"/>
      <c r="H5" s="105"/>
      <c r="I5" s="105"/>
      <c r="J5" s="105"/>
      <c r="K5" s="105"/>
    </row>
    <row r="6" spans="1:11">
      <c r="A6" s="228"/>
      <c r="B6" s="229"/>
      <c r="C6" s="359"/>
      <c r="D6" s="359"/>
      <c r="E6" s="360"/>
      <c r="F6" s="105"/>
    </row>
    <row r="7" spans="1:11">
      <c r="A7" s="226"/>
      <c r="B7" s="230"/>
      <c r="C7" s="390"/>
      <c r="D7" s="390"/>
      <c r="E7" s="360"/>
      <c r="F7" s="105"/>
    </row>
    <row r="8" spans="1:11" ht="13.8">
      <c r="A8" s="388" t="s">
        <v>2</v>
      </c>
      <c r="B8" s="389"/>
      <c r="C8" s="231" t="s">
        <v>11</v>
      </c>
      <c r="D8" s="232"/>
      <c r="E8" s="233"/>
      <c r="F8" s="105"/>
    </row>
    <row r="9" spans="1:11" ht="13.8">
      <c r="A9" s="363" t="s">
        <v>64</v>
      </c>
      <c r="B9" s="364"/>
      <c r="C9" s="234">
        <f>ROUND(SUMIF('(2) Fonct dir'!$B$11:$B$51,"Prestations de service",'(2) Fonct dir'!$G$11:$G$51),0)</f>
        <v>0</v>
      </c>
      <c r="D9" s="232"/>
      <c r="E9" s="233"/>
      <c r="F9" s="105"/>
    </row>
    <row r="10" spans="1:11" ht="12.75" customHeight="1">
      <c r="A10" s="361" t="s">
        <v>65</v>
      </c>
      <c r="B10" s="362"/>
      <c r="C10" s="234">
        <f>ROUND(SUMIF('(2) Fonct dir'!$B$11:$B$51,"Frais de déplacement, de restauration, d'hébergement",'(2) Fonct dir'!$G$11:$G$51),0)</f>
        <v>0</v>
      </c>
      <c r="D10" s="232"/>
      <c r="E10" s="233"/>
      <c r="F10" s="105"/>
    </row>
    <row r="11" spans="1:11" ht="12.75" customHeight="1">
      <c r="A11" s="361" t="s">
        <v>66</v>
      </c>
      <c r="B11" s="362"/>
      <c r="C11" s="234">
        <f>ROUND(SUMIF('(2) Fonct dir'!$B$11:$B$51,"Dépenses de communication de l'opération",'(2) Fonct dir'!$G$11:$G$51),0)</f>
        <v>0</v>
      </c>
      <c r="D11" s="232"/>
      <c r="E11" s="233"/>
      <c r="F11" s="105"/>
    </row>
    <row r="12" spans="1:11" ht="13.8">
      <c r="A12" s="363" t="s">
        <v>67</v>
      </c>
      <c r="B12" s="364"/>
      <c r="C12" s="234">
        <f>ROUND(SUMIF('(2) Fonct dir'!$B$11:$B$51,"Coûts d'amortissement",'(2) Fonct dir'!$G$11:$G$51),0)</f>
        <v>0</v>
      </c>
      <c r="D12" s="232"/>
      <c r="E12" s="233"/>
      <c r="F12" s="105"/>
    </row>
    <row r="13" spans="1:11" ht="13.8">
      <c r="A13" s="363" t="s">
        <v>90</v>
      </c>
      <c r="B13" s="364"/>
      <c r="C13" s="234">
        <f>ROUND(SUMIF('(2) Fonct dir'!$B$11:$B$51,"Autres",'(2) Fonct dir'!$G$11:$G$51),0)</f>
        <v>0</v>
      </c>
      <c r="D13" s="232"/>
      <c r="E13" s="233"/>
      <c r="F13" s="105"/>
    </row>
    <row r="14" spans="1:11" ht="13.8">
      <c r="A14" s="365" t="s">
        <v>91</v>
      </c>
      <c r="B14" s="366"/>
      <c r="C14" s="235">
        <f>'(3) Fonct indir'!K34</f>
        <v>0</v>
      </c>
      <c r="D14" s="232"/>
      <c r="E14" s="233"/>
      <c r="F14" s="106"/>
    </row>
    <row r="15" spans="1:11" ht="13.8">
      <c r="A15" s="363" t="s">
        <v>121</v>
      </c>
      <c r="B15" s="364"/>
      <c r="C15" s="234">
        <f>IF(C14&gt;15%*C16,15%*C16,C14)</f>
        <v>0</v>
      </c>
      <c r="D15" s="232"/>
      <c r="E15" s="233"/>
      <c r="F15" s="106"/>
    </row>
    <row r="16" spans="1:11" ht="13.8">
      <c r="A16" s="363" t="s">
        <v>68</v>
      </c>
      <c r="B16" s="364"/>
      <c r="C16" s="234">
        <f>'(4) Fonct RH dir'!H36</f>
        <v>0</v>
      </c>
      <c r="D16" s="236"/>
      <c r="E16" s="233"/>
      <c r="F16" s="105"/>
    </row>
    <row r="17" spans="1:11" ht="13.8">
      <c r="A17" s="363" t="s">
        <v>103</v>
      </c>
      <c r="B17" s="364"/>
      <c r="C17" s="234">
        <f>'(5) Fonct Nature'!E25</f>
        <v>0</v>
      </c>
      <c r="D17" s="232"/>
      <c r="E17" s="237"/>
      <c r="F17" s="120"/>
    </row>
    <row r="18" spans="1:11" ht="13.8">
      <c r="A18" s="367" t="s">
        <v>7</v>
      </c>
      <c r="B18" s="368"/>
      <c r="C18" s="238">
        <f>ROUND((SUM(C9:C13)+SUM(C15:C17)),0)</f>
        <v>0</v>
      </c>
      <c r="D18" s="232"/>
      <c r="E18" s="233"/>
      <c r="F18" s="105"/>
    </row>
    <row r="19" spans="1:11" ht="13.8">
      <c r="A19" s="369" t="s">
        <v>88</v>
      </c>
      <c r="B19" s="370"/>
      <c r="C19" s="239"/>
      <c r="D19" s="236"/>
      <c r="E19" s="233"/>
      <c r="F19" s="105"/>
    </row>
    <row r="20" spans="1:11">
      <c r="A20" s="367" t="s">
        <v>7</v>
      </c>
      <c r="B20" s="368"/>
      <c r="C20" s="238">
        <f>ROUND(C18-C19,0)</f>
        <v>0</v>
      </c>
      <c r="D20" s="226"/>
      <c r="E20" s="226"/>
      <c r="F20" s="105"/>
    </row>
    <row r="21" spans="1:11">
      <c r="A21" s="226"/>
      <c r="B21" s="226"/>
      <c r="C21" s="226"/>
      <c r="D21" s="226"/>
      <c r="E21" s="226"/>
      <c r="F21" s="105"/>
    </row>
    <row r="22" spans="1:11" ht="20.399999999999999">
      <c r="A22" s="347" t="s">
        <v>12</v>
      </c>
      <c r="B22" s="347"/>
      <c r="C22" s="347"/>
      <c r="D22" s="347"/>
      <c r="E22" s="347"/>
      <c r="F22" s="105"/>
    </row>
    <row r="23" spans="1:11">
      <c r="A23" s="226"/>
      <c r="B23" s="226"/>
      <c r="C23" s="226"/>
      <c r="D23" s="226"/>
      <c r="E23" s="226"/>
      <c r="F23" s="105"/>
    </row>
    <row r="24" spans="1:11">
      <c r="A24" s="240" t="s">
        <v>13</v>
      </c>
      <c r="B24" s="241" t="s">
        <v>3</v>
      </c>
      <c r="C24" s="242" t="s">
        <v>15</v>
      </c>
      <c r="D24" s="242" t="s">
        <v>3</v>
      </c>
      <c r="E24" s="242" t="s">
        <v>15</v>
      </c>
      <c r="F24" s="105"/>
      <c r="J24" s="105"/>
      <c r="K24" s="105"/>
    </row>
    <row r="25" spans="1:11">
      <c r="A25" s="243" t="s">
        <v>16</v>
      </c>
      <c r="B25" s="244">
        <f>'(6) Fonct TOTAL'!B26</f>
        <v>0</v>
      </c>
      <c r="C25" s="245">
        <f>IF($B$49=0,0,B25/$B$49)</f>
        <v>0</v>
      </c>
      <c r="D25" s="246">
        <f>SUM(B25:B25)</f>
        <v>0</v>
      </c>
      <c r="E25" s="247">
        <f>IF($B$49=0,0,D25/$B$49)</f>
        <v>0</v>
      </c>
      <c r="F25" s="105"/>
      <c r="J25" s="105"/>
      <c r="K25" s="105"/>
    </row>
    <row r="26" spans="1:11">
      <c r="A26" s="376" t="s">
        <v>17</v>
      </c>
      <c r="B26" s="244">
        <f>'(6) Fonct TOTAL'!B27</f>
        <v>0</v>
      </c>
      <c r="C26" s="245">
        <f t="shared" ref="C26:C48" si="0">IF($B$49=0,0,B26/$B$49)</f>
        <v>0</v>
      </c>
      <c r="D26" s="379">
        <f>SUM(B26:B28)</f>
        <v>0</v>
      </c>
      <c r="E26" s="382">
        <f>IF($B$49=0,0,D26/$B$49)</f>
        <v>0</v>
      </c>
      <c r="F26" s="105"/>
      <c r="J26" s="105"/>
      <c r="K26" s="105"/>
    </row>
    <row r="27" spans="1:11">
      <c r="A27" s="377"/>
      <c r="B27" s="244">
        <f>'(6) Fonct TOTAL'!B28</f>
        <v>0</v>
      </c>
      <c r="C27" s="245">
        <f t="shared" si="0"/>
        <v>0</v>
      </c>
      <c r="D27" s="380"/>
      <c r="E27" s="383"/>
      <c r="F27" s="105"/>
      <c r="J27" s="105"/>
      <c r="K27" s="105"/>
    </row>
    <row r="28" spans="1:11">
      <c r="A28" s="378"/>
      <c r="B28" s="244">
        <f>'(6) Fonct TOTAL'!B29</f>
        <v>0</v>
      </c>
      <c r="C28" s="245">
        <f t="shared" si="0"/>
        <v>0</v>
      </c>
      <c r="D28" s="381"/>
      <c r="E28" s="384"/>
      <c r="F28" s="105"/>
      <c r="J28" s="105"/>
      <c r="K28" s="105"/>
    </row>
    <row r="29" spans="1:11">
      <c r="A29" s="376" t="s">
        <v>18</v>
      </c>
      <c r="B29" s="244">
        <f>'(6) Fonct TOTAL'!B30</f>
        <v>0</v>
      </c>
      <c r="C29" s="245">
        <f t="shared" si="0"/>
        <v>0</v>
      </c>
      <c r="D29" s="379">
        <f>SUM(B29:B30)</f>
        <v>0</v>
      </c>
      <c r="E29" s="382">
        <f>IF($B$49=0,0,D29/$B$49)</f>
        <v>0</v>
      </c>
      <c r="F29" s="105"/>
      <c r="J29" s="105"/>
      <c r="K29" s="105"/>
    </row>
    <row r="30" spans="1:11">
      <c r="A30" s="378"/>
      <c r="B30" s="244">
        <f>'(6) Fonct TOTAL'!B31</f>
        <v>0</v>
      </c>
      <c r="C30" s="245">
        <f t="shared" si="0"/>
        <v>0</v>
      </c>
      <c r="D30" s="381"/>
      <c r="E30" s="384"/>
      <c r="F30" s="105"/>
      <c r="J30" s="105"/>
      <c r="K30" s="105"/>
    </row>
    <row r="31" spans="1:11">
      <c r="A31" s="376" t="s">
        <v>19</v>
      </c>
      <c r="B31" s="244">
        <f>'(6) Fonct TOTAL'!B32</f>
        <v>0</v>
      </c>
      <c r="C31" s="245">
        <f t="shared" si="0"/>
        <v>0</v>
      </c>
      <c r="D31" s="379">
        <f>SUM(B31:B32)</f>
        <v>0</v>
      </c>
      <c r="E31" s="382">
        <f>IF($B$49=0,0,D31/$B$49)</f>
        <v>0</v>
      </c>
      <c r="F31" s="105"/>
      <c r="J31" s="105"/>
      <c r="K31" s="105"/>
    </row>
    <row r="32" spans="1:11">
      <c r="A32" s="378"/>
      <c r="B32" s="244">
        <f>'(6) Fonct TOTAL'!B33</f>
        <v>0</v>
      </c>
      <c r="C32" s="245">
        <f t="shared" si="0"/>
        <v>0</v>
      </c>
      <c r="D32" s="381"/>
      <c r="E32" s="384"/>
      <c r="F32" s="105"/>
      <c r="J32" s="105"/>
      <c r="K32" s="105"/>
    </row>
    <row r="33" spans="1:11" ht="12.75" customHeight="1">
      <c r="A33" s="371" t="s">
        <v>20</v>
      </c>
      <c r="B33" s="244">
        <f>'(6) Fonct TOTAL'!B34</f>
        <v>0</v>
      </c>
      <c r="C33" s="245">
        <f t="shared" si="0"/>
        <v>0</v>
      </c>
      <c r="D33" s="379">
        <f>SUM(B33:B36)</f>
        <v>0</v>
      </c>
      <c r="E33" s="382">
        <f>IF($B$49=0,0,D33/$B$49)</f>
        <v>0</v>
      </c>
      <c r="F33" s="105"/>
      <c r="J33" s="105"/>
      <c r="K33" s="105"/>
    </row>
    <row r="34" spans="1:11">
      <c r="A34" s="372"/>
      <c r="B34" s="244">
        <f>'(6) Fonct TOTAL'!B35</f>
        <v>0</v>
      </c>
      <c r="C34" s="245">
        <f t="shared" si="0"/>
        <v>0</v>
      </c>
      <c r="D34" s="380"/>
      <c r="E34" s="383"/>
      <c r="F34" s="105"/>
      <c r="I34" s="105"/>
      <c r="J34" s="105"/>
      <c r="K34" s="105"/>
    </row>
    <row r="35" spans="1:11">
      <c r="A35" s="372"/>
      <c r="B35" s="244">
        <f>'(6) Fonct TOTAL'!B36</f>
        <v>0</v>
      </c>
      <c r="C35" s="245">
        <f t="shared" si="0"/>
        <v>0</v>
      </c>
      <c r="D35" s="380"/>
      <c r="E35" s="383"/>
      <c r="F35" s="105"/>
      <c r="G35" s="105"/>
      <c r="H35" s="105"/>
      <c r="I35" s="105"/>
      <c r="J35" s="105"/>
      <c r="K35" s="105"/>
    </row>
    <row r="36" spans="1:11">
      <c r="A36" s="373"/>
      <c r="B36" s="244">
        <f>'(6) Fonct TOTAL'!B37</f>
        <v>0</v>
      </c>
      <c r="C36" s="245">
        <f t="shared" si="0"/>
        <v>0</v>
      </c>
      <c r="D36" s="381"/>
      <c r="E36" s="384"/>
      <c r="F36" s="105"/>
      <c r="G36" s="105"/>
      <c r="H36" s="105"/>
      <c r="I36" s="105"/>
      <c r="J36" s="105"/>
      <c r="K36" s="105"/>
    </row>
    <row r="37" spans="1:11" ht="12.75" customHeight="1">
      <c r="A37" s="371" t="s">
        <v>21</v>
      </c>
      <c r="B37" s="244">
        <f>'(6) Fonct TOTAL'!B38</f>
        <v>0</v>
      </c>
      <c r="C37" s="245">
        <f t="shared" si="0"/>
        <v>0</v>
      </c>
      <c r="D37" s="379">
        <f>SUM(B37:B40)</f>
        <v>0</v>
      </c>
      <c r="E37" s="382">
        <f>IF($B$49=0,0,D37/$B$49)</f>
        <v>0</v>
      </c>
      <c r="F37" s="105"/>
      <c r="G37" s="105"/>
      <c r="H37" s="105"/>
      <c r="I37" s="105"/>
      <c r="J37" s="105"/>
      <c r="K37" s="105"/>
    </row>
    <row r="38" spans="1:11">
      <c r="A38" s="372"/>
      <c r="B38" s="244">
        <f>'(6) Fonct TOTAL'!B39</f>
        <v>0</v>
      </c>
      <c r="C38" s="245">
        <f t="shared" si="0"/>
        <v>0</v>
      </c>
      <c r="D38" s="380"/>
      <c r="E38" s="383"/>
      <c r="F38" s="105"/>
      <c r="G38" s="105"/>
      <c r="H38" s="105"/>
      <c r="I38" s="105"/>
      <c r="J38" s="105"/>
      <c r="K38" s="105"/>
    </row>
    <row r="39" spans="1:11">
      <c r="A39" s="372"/>
      <c r="B39" s="244">
        <f>'(6) Fonct TOTAL'!B40</f>
        <v>0</v>
      </c>
      <c r="C39" s="245">
        <f t="shared" si="0"/>
        <v>0</v>
      </c>
      <c r="D39" s="380"/>
      <c r="E39" s="383"/>
      <c r="F39" s="105"/>
      <c r="G39" s="105"/>
      <c r="H39" s="105"/>
      <c r="I39" s="105"/>
      <c r="J39" s="105"/>
      <c r="K39" s="105"/>
    </row>
    <row r="40" spans="1:11">
      <c r="A40" s="373"/>
      <c r="B40" s="244">
        <f>'(6) Fonct TOTAL'!B41</f>
        <v>0</v>
      </c>
      <c r="C40" s="245">
        <f t="shared" si="0"/>
        <v>0</v>
      </c>
      <c r="D40" s="381"/>
      <c r="E40" s="384"/>
      <c r="F40" s="105"/>
      <c r="G40" s="105"/>
      <c r="H40" s="105"/>
      <c r="I40" s="105"/>
      <c r="J40" s="105"/>
      <c r="K40" s="105"/>
    </row>
    <row r="41" spans="1:11">
      <c r="A41" s="376" t="s">
        <v>22</v>
      </c>
      <c r="B41" s="244">
        <f>'(6) Fonct TOTAL'!B42</f>
        <v>0</v>
      </c>
      <c r="C41" s="245">
        <f t="shared" si="0"/>
        <v>0</v>
      </c>
      <c r="D41" s="379">
        <f>SUM(B41:B44)</f>
        <v>0</v>
      </c>
      <c r="E41" s="382">
        <f>IF($B$49=0,0,D41/$B$49)</f>
        <v>0</v>
      </c>
      <c r="F41" s="105"/>
      <c r="G41" s="105"/>
      <c r="H41" s="105"/>
      <c r="I41" s="105"/>
      <c r="J41" s="105"/>
      <c r="K41" s="105"/>
    </row>
    <row r="42" spans="1:11">
      <c r="A42" s="377"/>
      <c r="B42" s="244">
        <f>'(6) Fonct TOTAL'!B43</f>
        <v>0</v>
      </c>
      <c r="C42" s="245">
        <f t="shared" si="0"/>
        <v>0</v>
      </c>
      <c r="D42" s="380"/>
      <c r="E42" s="383"/>
      <c r="F42" s="105"/>
      <c r="G42" s="105"/>
      <c r="H42" s="105"/>
      <c r="I42" s="105"/>
      <c r="J42" s="105"/>
      <c r="K42" s="105"/>
    </row>
    <row r="43" spans="1:11">
      <c r="A43" s="377"/>
      <c r="B43" s="244">
        <f>'(6) Fonct TOTAL'!B44</f>
        <v>0</v>
      </c>
      <c r="C43" s="245">
        <f t="shared" si="0"/>
        <v>0</v>
      </c>
      <c r="D43" s="380"/>
      <c r="E43" s="383"/>
      <c r="F43" s="105"/>
      <c r="G43" s="105"/>
      <c r="H43" s="105"/>
      <c r="I43" s="105"/>
      <c r="J43" s="105"/>
      <c r="K43" s="105"/>
    </row>
    <row r="44" spans="1:11">
      <c r="A44" s="378"/>
      <c r="B44" s="244">
        <f>'(6) Fonct TOTAL'!B45</f>
        <v>0</v>
      </c>
      <c r="C44" s="245">
        <f t="shared" si="0"/>
        <v>0</v>
      </c>
      <c r="D44" s="381"/>
      <c r="E44" s="384"/>
      <c r="F44" s="105"/>
      <c r="G44" s="105"/>
      <c r="H44" s="105"/>
      <c r="I44" s="105"/>
      <c r="J44" s="105"/>
      <c r="K44" s="105"/>
    </row>
    <row r="45" spans="1:11" ht="12.75" customHeight="1">
      <c r="A45" s="371" t="s">
        <v>23</v>
      </c>
      <c r="B45" s="244">
        <f>'(6) Fonct TOTAL'!B46</f>
        <v>0</v>
      </c>
      <c r="C45" s="245">
        <f t="shared" si="0"/>
        <v>0</v>
      </c>
      <c r="D45" s="379">
        <f>SUM(B45:B47)</f>
        <v>0</v>
      </c>
      <c r="E45" s="382">
        <f>IF($B$49=0,0,D45/$B$49)</f>
        <v>0</v>
      </c>
      <c r="F45" s="105"/>
      <c r="G45" s="105"/>
      <c r="H45" s="105"/>
      <c r="I45" s="105"/>
      <c r="J45" s="105"/>
      <c r="K45" s="105"/>
    </row>
    <row r="46" spans="1:11">
      <c r="A46" s="372"/>
      <c r="B46" s="244">
        <f>'(6) Fonct TOTAL'!B47</f>
        <v>0</v>
      </c>
      <c r="C46" s="245">
        <f t="shared" si="0"/>
        <v>0</v>
      </c>
      <c r="D46" s="380"/>
      <c r="E46" s="383"/>
      <c r="F46" s="105"/>
      <c r="G46" s="105"/>
      <c r="H46" s="105"/>
      <c r="I46" s="105"/>
      <c r="J46" s="105"/>
      <c r="K46" s="105"/>
    </row>
    <row r="47" spans="1:11">
      <c r="A47" s="373"/>
      <c r="B47" s="244">
        <f>'(6) Fonct TOTAL'!B48</f>
        <v>0</v>
      </c>
      <c r="C47" s="245">
        <f t="shared" si="0"/>
        <v>0</v>
      </c>
      <c r="D47" s="381"/>
      <c r="E47" s="384"/>
      <c r="F47" s="105"/>
      <c r="G47" s="105"/>
      <c r="H47" s="105"/>
      <c r="I47" s="105"/>
      <c r="J47" s="105"/>
      <c r="K47" s="105"/>
    </row>
    <row r="48" spans="1:11">
      <c r="A48" s="248" t="s">
        <v>70</v>
      </c>
      <c r="B48" s="244">
        <f>'(6) Fonct TOTAL'!B49</f>
        <v>0</v>
      </c>
      <c r="C48" s="245">
        <f t="shared" si="0"/>
        <v>0</v>
      </c>
      <c r="D48" s="249">
        <f>B48</f>
        <v>0</v>
      </c>
      <c r="E48" s="250">
        <f>IF($B$49=0,0,D48/$D$49)</f>
        <v>0</v>
      </c>
      <c r="F48" s="105"/>
      <c r="G48" s="105"/>
      <c r="H48" s="105"/>
      <c r="I48" s="105"/>
      <c r="J48" s="105"/>
      <c r="K48" s="105"/>
    </row>
    <row r="49" spans="1:11">
      <c r="A49" s="251" t="s">
        <v>7</v>
      </c>
      <c r="B49" s="252">
        <f>SUM(B25:B48)</f>
        <v>0</v>
      </c>
      <c r="C49" s="253">
        <f>SUM(C25:C48)</f>
        <v>0</v>
      </c>
      <c r="D49" s="252">
        <f>ROUND(SUM(D25:D48),0)</f>
        <v>0</v>
      </c>
      <c r="E49" s="253">
        <f>SUM(E25:E48)</f>
        <v>0</v>
      </c>
      <c r="F49" s="105"/>
      <c r="G49" s="105"/>
      <c r="H49" s="105"/>
      <c r="I49" s="105"/>
      <c r="J49" s="105"/>
      <c r="K49" s="105"/>
    </row>
    <row r="50" spans="1:11">
      <c r="A50" s="226"/>
      <c r="B50" s="226"/>
      <c r="C50" s="226"/>
      <c r="D50" s="226"/>
      <c r="E50" s="226"/>
      <c r="F50" s="105"/>
      <c r="G50" s="105"/>
      <c r="H50" s="105"/>
      <c r="I50" s="105"/>
      <c r="J50" s="105"/>
      <c r="K50" s="105"/>
    </row>
    <row r="51" spans="1:11" ht="20.399999999999999">
      <c r="A51" s="347" t="s">
        <v>24</v>
      </c>
      <c r="B51" s="347"/>
      <c r="C51" s="347"/>
      <c r="D51" s="347"/>
      <c r="E51" s="347"/>
      <c r="F51" s="105"/>
      <c r="G51" s="105"/>
      <c r="H51" s="105"/>
      <c r="I51" s="105"/>
      <c r="J51" s="105"/>
      <c r="K51" s="105"/>
    </row>
    <row r="52" spans="1:11">
      <c r="A52" s="226"/>
      <c r="B52" s="226"/>
      <c r="C52" s="226"/>
      <c r="D52" s="226"/>
      <c r="E52" s="226"/>
      <c r="F52" s="105"/>
      <c r="G52" s="105"/>
      <c r="H52" s="105"/>
      <c r="I52" s="105"/>
      <c r="J52" s="105"/>
      <c r="K52" s="105"/>
    </row>
    <row r="53" spans="1:11" ht="23.4">
      <c r="A53" s="385" t="str">
        <f>IF($B$49=$C$20,"Le plan de financement est équilibré en dépenses et en ressources",IF($B$49&gt;$C$20,"Le plan de financement présente un surfinancement",IF($B$49&lt;$C$20,"Le plan de financement présente un défaut de ressources","")))</f>
        <v>Le plan de financement est équilibré en dépenses et en ressources</v>
      </c>
      <c r="B53" s="386"/>
      <c r="C53" s="386"/>
      <c r="D53" s="387"/>
      <c r="E53" s="254">
        <f>IF($B$49=$C$20,0,IF($B$49&gt;$C$20,1,1))</f>
        <v>0</v>
      </c>
      <c r="F53" s="105"/>
      <c r="G53" s="105"/>
      <c r="H53" s="105"/>
      <c r="I53" s="105"/>
      <c r="J53" s="105"/>
      <c r="K53" s="105"/>
    </row>
    <row r="54" spans="1:11">
      <c r="A54" s="226"/>
      <c r="B54" s="226"/>
      <c r="C54" s="226"/>
      <c r="D54" s="226"/>
      <c r="E54" s="226"/>
    </row>
    <row r="55" spans="1:11">
      <c r="A55" s="226"/>
      <c r="B55" s="226"/>
      <c r="C55" s="226"/>
      <c r="D55" s="226"/>
      <c r="E55" s="226"/>
    </row>
    <row r="56" spans="1:11">
      <c r="A56" s="226"/>
      <c r="B56" s="226"/>
      <c r="C56" s="226"/>
      <c r="D56" s="226"/>
      <c r="E56" s="226"/>
    </row>
    <row r="57" spans="1:11">
      <c r="A57" s="226"/>
      <c r="B57" s="226"/>
      <c r="C57" s="226"/>
      <c r="D57" s="226"/>
      <c r="E57" s="226"/>
    </row>
    <row r="58" spans="1:11" ht="15">
      <c r="A58" s="358" t="s">
        <v>86</v>
      </c>
      <c r="B58" s="358"/>
      <c r="C58" s="358"/>
      <c r="D58" s="358"/>
      <c r="E58" s="255"/>
    </row>
    <row r="59" spans="1:11" ht="13.8" thickBot="1">
      <c r="A59" s="226"/>
      <c r="B59" s="226"/>
      <c r="C59" s="226"/>
      <c r="D59" s="226"/>
      <c r="E59" s="226"/>
    </row>
    <row r="60" spans="1:11" ht="27" thickBot="1">
      <c r="A60" s="256"/>
      <c r="B60" s="257" t="s">
        <v>8</v>
      </c>
      <c r="C60" s="258" t="s">
        <v>87</v>
      </c>
      <c r="D60" s="374" t="s">
        <v>12</v>
      </c>
      <c r="E60" s="375"/>
    </row>
    <row r="61" spans="1:11">
      <c r="A61" s="259"/>
      <c r="B61" s="260"/>
      <c r="C61" s="260"/>
      <c r="D61" s="261"/>
      <c r="E61" s="262"/>
    </row>
    <row r="62" spans="1:11">
      <c r="A62" s="263"/>
      <c r="B62" s="264"/>
      <c r="C62" s="264"/>
      <c r="D62" s="265"/>
      <c r="E62" s="266"/>
    </row>
    <row r="63" spans="1:11">
      <c r="A63" s="263"/>
      <c r="B63" s="264"/>
      <c r="C63" s="264"/>
      <c r="D63" s="265"/>
      <c r="E63" s="266"/>
    </row>
    <row r="64" spans="1:11">
      <c r="A64" s="263"/>
      <c r="B64" s="264"/>
      <c r="C64" s="264"/>
      <c r="D64" s="265"/>
      <c r="E64" s="266"/>
    </row>
    <row r="65" spans="1:5">
      <c r="A65" s="263"/>
      <c r="B65" s="264"/>
      <c r="C65" s="264"/>
      <c r="D65" s="265"/>
      <c r="E65" s="267"/>
    </row>
    <row r="66" spans="1:5">
      <c r="A66" s="263"/>
      <c r="B66" s="264"/>
      <c r="C66" s="264"/>
      <c r="D66" s="265"/>
      <c r="E66" s="267"/>
    </row>
    <row r="67" spans="1:5">
      <c r="A67" s="263"/>
      <c r="B67" s="264"/>
      <c r="C67" s="264"/>
      <c r="D67" s="265"/>
      <c r="E67" s="267"/>
    </row>
    <row r="68" spans="1:5">
      <c r="A68" s="268"/>
      <c r="B68" s="269"/>
      <c r="C68" s="269"/>
      <c r="D68" s="270"/>
      <c r="E68" s="271"/>
    </row>
    <row r="69" spans="1:5" ht="13.8" thickBot="1">
      <c r="A69" s="268"/>
      <c r="B69" s="269"/>
      <c r="C69" s="269"/>
      <c r="D69" s="270"/>
      <c r="E69" s="271"/>
    </row>
    <row r="70" spans="1:5" ht="13.8" thickBot="1">
      <c r="A70" s="272" t="s">
        <v>7</v>
      </c>
      <c r="B70" s="273">
        <f>SUM(B61:B69)</f>
        <v>0</v>
      </c>
      <c r="C70" s="273">
        <f>SUM(C61:C69)</f>
        <v>0</v>
      </c>
      <c r="D70" s="274" t="s">
        <v>7</v>
      </c>
      <c r="E70" s="275">
        <f>SUM(E61:E69)</f>
        <v>0</v>
      </c>
    </row>
  </sheetData>
  <protectedRanges>
    <protectedRange sqref="A50:A53" name="Plage8"/>
    <protectedRange sqref="A41:A43" name="Plage7"/>
    <protectedRange sqref="A34:A35" name="Plage6"/>
    <protectedRange sqref="A31:A32" name="Plage5"/>
    <protectedRange sqref="A25:A28" name="Plage4"/>
    <protectedRange sqref="A22:A23" name="Plage3"/>
    <protectedRange sqref="A18:A20" name="Plage2"/>
  </protectedRanges>
  <mergeCells count="44">
    <mergeCell ref="A10:B10"/>
    <mergeCell ref="A9:B9"/>
    <mergeCell ref="A8:B8"/>
    <mergeCell ref="C7:D7"/>
    <mergeCell ref="D45:D47"/>
    <mergeCell ref="E45:E47"/>
    <mergeCell ref="A33:A36"/>
    <mergeCell ref="D33:D36"/>
    <mergeCell ref="E33:E36"/>
    <mergeCell ref="A37:A40"/>
    <mergeCell ref="D37:D40"/>
    <mergeCell ref="E37:E40"/>
    <mergeCell ref="D60:E60"/>
    <mergeCell ref="A22:E22"/>
    <mergeCell ref="A26:A28"/>
    <mergeCell ref="D26:D28"/>
    <mergeCell ref="E26:E28"/>
    <mergeCell ref="D29:D30"/>
    <mergeCell ref="E29:E30"/>
    <mergeCell ref="A31:A32"/>
    <mergeCell ref="D31:D32"/>
    <mergeCell ref="E31:E32"/>
    <mergeCell ref="A29:A30"/>
    <mergeCell ref="A51:E51"/>
    <mergeCell ref="A53:D53"/>
    <mergeCell ref="A41:A44"/>
    <mergeCell ref="D41:D44"/>
    <mergeCell ref="E41:E44"/>
    <mergeCell ref="A2:E2"/>
    <mergeCell ref="A58:D58"/>
    <mergeCell ref="A4:E4"/>
    <mergeCell ref="C6:D6"/>
    <mergeCell ref="E6:E7"/>
    <mergeCell ref="A11:B11"/>
    <mergeCell ref="A12:B12"/>
    <mergeCell ref="A13:B13"/>
    <mergeCell ref="A14:B14"/>
    <mergeCell ref="A15:B15"/>
    <mergeCell ref="A16:B16"/>
    <mergeCell ref="A18:B18"/>
    <mergeCell ref="A19:B19"/>
    <mergeCell ref="A20:B20"/>
    <mergeCell ref="A17:B17"/>
    <mergeCell ref="A45:A47"/>
  </mergeCells>
  <conditionalFormatting sqref="C24">
    <cfRule type="iconSet" priority="15">
      <iconSet iconSet="3Symbols">
        <cfvo type="percent" val="0"/>
        <cfvo type="percent" val="33"/>
        <cfvo type="percent" val="67"/>
      </iconSet>
    </cfRule>
  </conditionalFormatting>
  <conditionalFormatting sqref="D24">
    <cfRule type="iconSet" priority="13">
      <iconSet iconSet="3Symbols">
        <cfvo type="percent" val="0"/>
        <cfvo type="percent" val="33"/>
        <cfvo type="percent" val="67"/>
      </iconSet>
    </cfRule>
  </conditionalFormatting>
  <conditionalFormatting sqref="E24">
    <cfRule type="iconSet" priority="12">
      <iconSet iconSet="3Symbols">
        <cfvo type="percent" val="0"/>
        <cfvo type="percent" val="33"/>
        <cfvo type="percent" val="67"/>
      </iconSet>
    </cfRule>
  </conditionalFormatting>
  <conditionalFormatting sqref="A53:D53">
    <cfRule type="iconSet" priority="27">
      <iconSet iconSet="3Symbols" showValue="0">
        <cfvo type="percent" val="0"/>
        <cfvo type="formula" val="&quot;Le plan de financement présente un surfinnacement&quot;"/>
        <cfvo type="formula" val="&quot;Le plan de financement présente un défaut de recettes&quot;"/>
      </iconSet>
    </cfRule>
  </conditionalFormatting>
  <pageMargins left="0.70866141732283472" right="0.70866141732283472" top="0.93" bottom="0.74803149606299213" header="0.31496062992125984" footer="0.31496062992125984"/>
  <pageSetup paperSize="9" scale="75" fitToHeight="0" orientation="portrait" r:id="rId1"/>
  <headerFooter>
    <oddHeader>&amp;L&amp;G</oddHeader>
    <oddFooter>&amp;C&amp;D</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10" id="{3AA02DD7-5FBD-49C3-A5C7-1A8BFD940115}">
            <x14:iconSet iconSet="3Symbols" showValue="0" custom="1">
              <x14:cfvo type="percent">
                <xm:f>0</xm:f>
              </x14:cfvo>
              <x14:cfvo type="num">
                <xm:f>0</xm:f>
              </x14:cfvo>
              <x14:cfvo type="num">
                <xm:f>1</xm:f>
              </x14:cfvo>
              <x14:cfIcon iconSet="3Symbols" iconId="0"/>
              <x14:cfIcon iconSet="3Symbols2" iconId="2"/>
              <x14:cfIcon iconSet="3Symbols2" iconId="0"/>
            </x14:iconSet>
          </x14:cfRule>
          <xm:sqref>E53</xm:sqref>
        </x14:conditionalFormatting>
        <x14:conditionalFormatting xmlns:xm="http://schemas.microsoft.com/office/excel/2006/main">
          <x14:cfRule type="iconSet" priority="9" id="{D75C9582-7F2F-4869-81A5-021E7E89CF22}">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E8</xm:sqref>
        </x14:conditionalFormatting>
        <x14:conditionalFormatting xmlns:xm="http://schemas.microsoft.com/office/excel/2006/main">
          <x14:cfRule type="iconSet" priority="26" id="{3288F74A-914F-4F33-BFFA-1E40670F358C}">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E9:E19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11" sqref="B11"/>
    </sheetView>
  </sheetViews>
  <sheetFormatPr baseColWidth="10" defaultRowHeight="13.2"/>
  <cols>
    <col min="1" max="1" width="29.6640625" customWidth="1"/>
    <col min="2" max="2" width="46.33203125" bestFit="1" customWidth="1"/>
    <col min="3" max="3" width="27.6640625" bestFit="1" customWidth="1"/>
    <col min="4" max="4" width="15.5546875" bestFit="1" customWidth="1"/>
  </cols>
  <sheetData>
    <row r="1" spans="1:4">
      <c r="A1" s="119" t="s">
        <v>112</v>
      </c>
      <c r="B1" s="119" t="s">
        <v>113</v>
      </c>
      <c r="C1" s="119" t="s">
        <v>118</v>
      </c>
      <c r="D1" s="119" t="s">
        <v>114</v>
      </c>
    </row>
    <row r="2" spans="1:4">
      <c r="A2" t="s">
        <v>104</v>
      </c>
      <c r="B2" t="s">
        <v>64</v>
      </c>
      <c r="C2" t="s">
        <v>119</v>
      </c>
      <c r="D2" t="s">
        <v>115</v>
      </c>
    </row>
    <row r="3" spans="1:4">
      <c r="A3" t="s">
        <v>105</v>
      </c>
      <c r="B3" t="s">
        <v>66</v>
      </c>
      <c r="C3" t="s">
        <v>120</v>
      </c>
      <c r="D3" t="s">
        <v>116</v>
      </c>
    </row>
    <row r="4" spans="1:4">
      <c r="A4" t="s">
        <v>106</v>
      </c>
      <c r="B4" t="s">
        <v>65</v>
      </c>
      <c r="D4" t="s">
        <v>117</v>
      </c>
    </row>
    <row r="5" spans="1:4">
      <c r="A5" t="s">
        <v>111</v>
      </c>
      <c r="B5" t="s">
        <v>67</v>
      </c>
    </row>
    <row r="6" spans="1:4">
      <c r="A6" t="s">
        <v>107</v>
      </c>
      <c r="B6" t="s">
        <v>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(1) Opérateur</vt:lpstr>
      <vt:lpstr>(2) Fonct dir</vt:lpstr>
      <vt:lpstr>(3) Fonct indir</vt:lpstr>
      <vt:lpstr>(4) Fonct RH dir</vt:lpstr>
      <vt:lpstr>(5) Fonct Nature</vt:lpstr>
      <vt:lpstr>(6) Fonct TOTAL</vt:lpstr>
      <vt:lpstr>(7) Service instructeur</vt:lpstr>
      <vt:lpstr>Listes</vt:lpstr>
      <vt:lpstr>'(1) Opérateur'!Zone_d_impression</vt:lpstr>
      <vt:lpstr>'(2) Fonct dir'!Zone_d_impression</vt:lpstr>
      <vt:lpstr>'(3) Fonct indir'!Zone_d_impression</vt:lpstr>
      <vt:lpstr>'(4) Fonct RH dir'!Zone_d_impression</vt:lpstr>
      <vt:lpstr>'(7) Service instructeur'!Zone_d_impression</vt:lpstr>
    </vt:vector>
  </TitlesOfParts>
  <Company>Région Hauts-de-France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LAGODIO</dc:creator>
  <cp:lastModifiedBy>Marinette ALLIOUX</cp:lastModifiedBy>
  <cp:lastPrinted>2017-10-06T09:10:04Z</cp:lastPrinted>
  <dcterms:created xsi:type="dcterms:W3CDTF">2017-09-29T12:18:39Z</dcterms:created>
  <dcterms:modified xsi:type="dcterms:W3CDTF">2022-06-09T13:42:49Z</dcterms:modified>
</cp:coreProperties>
</file>